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752" firstSheet="9" activeTab="14"/>
  </bookViews>
  <sheets>
    <sheet name="งบทดลอง (ก่อนปิดบัญชี)" sheetId="1" r:id="rId1"/>
    <sheet name="รายละเอียดประกอบงบทดลอง ก่อนปิด" sheetId="2" r:id="rId2"/>
    <sheet name="รายงานรับจ่ายเงินสด" sheetId="3" r:id="rId3"/>
    <sheet name="ประกอบรายงานรับจ่ายเงินสด" sheetId="4" r:id="rId4"/>
    <sheet name="งบทดลอง(หลังปิดบัญชี)" sheetId="5" r:id="rId5"/>
    <sheet name="รายละเอียดประกอบงบทดลอง หลังปิด" sheetId="6" r:id="rId6"/>
    <sheet name="งบรายรับรายจ่าย" sheetId="7" r:id="rId7"/>
    <sheet name="รายละเอียดประกอบงบรายรับรายจ่าย" sheetId="8" r:id="rId8"/>
    <sheet name="งบแสดงฐานะการเงิน" sheetId="9" r:id="rId9"/>
    <sheet name="งบทรัพย์สิน" sheetId="10" r:id="rId10"/>
    <sheet name="บัญชีรายละเอียดทรัพย์สิน" sheetId="11" r:id="rId11"/>
    <sheet name="งบเงินสะสม" sheetId="12" r:id="rId12"/>
    <sheet name="งบแสดงผลการดำเนินงาน" sheetId="13" r:id="rId13"/>
    <sheet name="รายละเอียดการจ่ายเงินสะสม" sheetId="14" r:id="rId14"/>
    <sheet name="รายงานกระแสเงินสด" sheetId="15" r:id="rId15"/>
  </sheets>
  <definedNames>
    <definedName name="_xlnm.Print_Area" localSheetId="12">'งบแสดงผลการดำเนินงาน'!$A$1:$O$32</definedName>
    <definedName name="_xlnm.Print_Area" localSheetId="3">'ประกอบรายงานรับจ่ายเงินสด'!$A$1:$D$43</definedName>
    <definedName name="_xlnm.Print_Area" localSheetId="13">'รายละเอียดการจ่ายเงินสะสม'!$A$1:$I$27</definedName>
    <definedName name="_xlnm.Print_Area" localSheetId="1">'รายละเอียดประกอบงบทดลอง ก่อนปิด'!$A$1:$C$34</definedName>
  </definedNames>
  <calcPr fullCalcOnLoad="1"/>
</workbook>
</file>

<file path=xl/sharedStrings.xml><?xml version="1.0" encoding="utf-8"?>
<sst xmlns="http://schemas.openxmlformats.org/spreadsheetml/2006/main" count="841" uniqueCount="465">
  <si>
    <t>งบทดลอง  (หลังปิดบัญชี)</t>
  </si>
  <si>
    <t>เงินฝากธนาคารกรุงไทย   826-1-09404-9</t>
  </si>
  <si>
    <t>เงินฝากธนาคารกรุงไทย   826-1-30054-4</t>
  </si>
  <si>
    <t>เงินฝากธนาคารกรุงไทย   826-1-33877-0</t>
  </si>
  <si>
    <t>เงินฝากธนาคารกรุงไทย   802-1-23645-0</t>
  </si>
  <si>
    <t>เงินฝากธนาคารกรุงไทย   826-6-00850-7</t>
  </si>
  <si>
    <t>รายได้ค้างรับ</t>
  </si>
  <si>
    <t>เงินนอกงบประมาณ  - เงินกองทุนโครงการเศรษฐกิจฯ บ/ช 2</t>
  </si>
  <si>
    <t>ทุนสำรองเงินสะสม</t>
  </si>
  <si>
    <t>เงินสะสม</t>
  </si>
  <si>
    <t>เงินรับฝาก</t>
  </si>
  <si>
    <t xml:space="preserve">          -  ภาษีหัก ณ ที่จ่าย</t>
  </si>
  <si>
    <t xml:space="preserve">          -  เงินมัดจำประกันสัญญา</t>
  </si>
  <si>
    <t>รายการ</t>
  </si>
  <si>
    <t>รหัสบัญชี</t>
  </si>
  <si>
    <t>เดบิต</t>
  </si>
  <si>
    <t>เครดิต</t>
  </si>
  <si>
    <t>-</t>
  </si>
  <si>
    <t>องค์การบริหารส่วนตำบลเชียรใหญ่</t>
  </si>
  <si>
    <t>ค่าใช้สอย</t>
  </si>
  <si>
    <t>ค่าวัสดุ</t>
  </si>
  <si>
    <t>ค่าครุภัณฑ์</t>
  </si>
  <si>
    <t>งบกลาง</t>
  </si>
  <si>
    <t>องค์การบริหารส่วนตำบลเชียรใหญ่  อำเภอเชียรใหญ่  จังหวัดนครศรีธรรมราช</t>
  </si>
  <si>
    <t>ประมาณการ</t>
  </si>
  <si>
    <t>รายรับจริง</t>
  </si>
  <si>
    <t>+</t>
  </si>
  <si>
    <t>สูง</t>
  </si>
  <si>
    <t>ต่ำ</t>
  </si>
  <si>
    <t>รายรับตามประมาณการ</t>
  </si>
  <si>
    <t>รายรับ</t>
  </si>
  <si>
    <t xml:space="preserve">     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</si>
  <si>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</si>
  <si>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</si>
  <si>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</si>
  <si>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ภาษีจัดสรร</t>
  </si>
  <si>
    <t>เงินอุดหนุน</t>
  </si>
  <si>
    <t>รวมเงินตามประมาณการรายรับทั้งสิ้น</t>
  </si>
  <si>
    <t>รวมรายรับทั้งสิ้น</t>
  </si>
  <si>
    <t>รายจ่ายตามประมาณการ</t>
  </si>
  <si>
    <t>ค่าตอบแทน</t>
  </si>
  <si>
    <t>ค่าสาธารณูปโภค</t>
  </si>
  <si>
    <t xml:space="preserve">ค่าที่ดินและสิ่งก่อสร้าง </t>
  </si>
  <si>
    <t>รายจ่ายอื่น</t>
  </si>
  <si>
    <t>รวมรายจ่ายตามประมาณการรายจ่ายทั้งสิ้น</t>
  </si>
  <si>
    <t xml:space="preserve">                       รวมรายจ่ายทั้งสิ้น</t>
  </si>
  <si>
    <t xml:space="preserve">                                 สูงกว่า</t>
  </si>
  <si>
    <t xml:space="preserve">  รายรับ                                       รายจ่าย</t>
  </si>
  <si>
    <t xml:space="preserve">                               (ต่ำกว่า)</t>
  </si>
  <si>
    <t>รายจ่ายจริง</t>
  </si>
  <si>
    <t>องค์การบริหารส่วนตำบลเชียรใหญ่  อำเภอเชียรใหญ่   จังหวัดนครศรีธรรมราช</t>
  </si>
  <si>
    <t>งบแสดงฐานะการเงิน</t>
  </si>
  <si>
    <t>ทรัพย์สิน</t>
  </si>
  <si>
    <t>ทรัพย์สินตามงบทรัพย์สิน</t>
  </si>
  <si>
    <t>เงินสดในมือ</t>
  </si>
  <si>
    <t>เงินสด</t>
  </si>
  <si>
    <t>เงินฝากธนาคาร  กรุงไทย  826-1-30054-4</t>
  </si>
  <si>
    <t>เงินฝากธนาคาร  กรุงไทย  826-1-33877-0</t>
  </si>
  <si>
    <t>เงินฝากธนาคาร  กรุงไทย  826-6-00850-7</t>
  </si>
  <si>
    <t>เงินฝากธนาคาร  กรุงไทย  802-1-23645-0</t>
  </si>
  <si>
    <t>หนี้สินและเงินสะสม</t>
  </si>
  <si>
    <t>ทุนทรัพย์สิน</t>
  </si>
  <si>
    <t xml:space="preserve">เงินรับฝากต่าง ๆ </t>
  </si>
  <si>
    <t>เงินทุนสำรองเงินสะสม</t>
  </si>
  <si>
    <t>เงินกองทุนโครงการเศรษฐกิจชุมชนฯ บ/ช 2</t>
  </si>
  <si>
    <t xml:space="preserve">                            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</si>
  <si>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</si>
  <si>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</si>
  <si>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</si>
  <si>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</si>
  <si>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ยกไปงวดหน้า</t>
  </si>
  <si>
    <t>ทรัพย์สินเกิดจาก</t>
  </si>
  <si>
    <t>จำนวน</t>
  </si>
  <si>
    <t>ก</t>
  </si>
  <si>
    <t>อสังหาริมทรัพย์</t>
  </si>
  <si>
    <t xml:space="preserve">  -  ที่ดิน</t>
  </si>
  <si>
    <t xml:space="preserve">  -  อาคาร</t>
  </si>
  <si>
    <t>ข</t>
  </si>
  <si>
    <t>สังหาริมทรัพย์</t>
  </si>
  <si>
    <t xml:space="preserve">  -  เครื่องใช้สำนักงาน</t>
  </si>
  <si>
    <t>จำหน่ายงวดนี้</t>
  </si>
  <si>
    <t>รายได้องค์การบริหาร</t>
  </si>
  <si>
    <t>ส่วนตำบล</t>
  </si>
  <si>
    <t>เงินอุดหนุนรัฐบาล</t>
  </si>
  <si>
    <t>จ่ายขาดเงินสะสม</t>
  </si>
  <si>
    <t>สำรองรายรับ</t>
  </si>
  <si>
    <t xml:space="preserve">          </t>
  </si>
  <si>
    <t>(ลงชื่อ)  ......................................................                                         (ลงชื่อ)  ..............................................................                                           (ลงชื่อ)  ............................................................</t>
  </si>
  <si>
    <t xml:space="preserve">              (นางพรทิพย์     คงทอง)                                                                              (นายวิชัย    สงอาจิน)                                                                                    (นายประสาสน์    ศรีเจริญ)</t>
  </si>
  <si>
    <t>งบเงินสะสม</t>
  </si>
  <si>
    <t>1.  หายอดเงินสะสมจากงบแสดงฐานะการเงิน</t>
  </si>
  <si>
    <t>ยอดเงินสะสมขององค์กรปกครองส่วนท้องถิ่น</t>
  </si>
  <si>
    <t>2.  พิสูจน์ยอดเงินสะสมจากบัญชีเงินสด  เงินฝากธนาคาร</t>
  </si>
  <si>
    <t xml:space="preserve">บัญชีเงินรับฝากต่าง ๆ </t>
  </si>
  <si>
    <t>บัญชีเงินทุนสำรองเงินสะสม</t>
  </si>
  <si>
    <t>บัญชีรายได้ค้างรับ</t>
  </si>
  <si>
    <t xml:space="preserve"> -</t>
  </si>
  <si>
    <t>กันเงิน (รายจ่ายค้างจ่าย)</t>
  </si>
  <si>
    <t xml:space="preserve">  - ป้ายประชาสัมพันธ์</t>
  </si>
  <si>
    <t xml:space="preserve">  - เครื่องสูบน้ำไฟฟ้า</t>
  </si>
  <si>
    <t xml:space="preserve">  -  ครุภัณฑ์งานบ้านงานครัว</t>
  </si>
  <si>
    <t xml:space="preserve">  -  ครุภัณฑ์พาหนะ</t>
  </si>
  <si>
    <t xml:space="preserve">  -  ครุภัณฑ์สำรวจ</t>
  </si>
  <si>
    <t xml:space="preserve">  -  ครุภัณฑ์สำนักงาน</t>
  </si>
  <si>
    <t xml:space="preserve">  -  ครุภัณฑ์คอมพิวเตอร์</t>
  </si>
  <si>
    <t xml:space="preserve">  -  ครุภัณฑ์โรงงาน</t>
  </si>
  <si>
    <t xml:space="preserve">  -  ครุภัณฑ์ก่อสร้าง</t>
  </si>
  <si>
    <t xml:space="preserve">  - ครุภัณฑ์การกีฬา</t>
  </si>
  <si>
    <t xml:space="preserve">  -  ครุภัณฑ์วิทยาศาสตร์ฯ</t>
  </si>
  <si>
    <t xml:space="preserve">  - ครุภัณฑ์สาธารณะ</t>
  </si>
  <si>
    <t xml:space="preserve">  - ครุภัณฑ์การเกษตร</t>
  </si>
  <si>
    <t>การปรับปรุงทรัพย์สินให้</t>
  </si>
  <si>
    <t>ตรงกับทะเบียนทรัพย์สิน</t>
  </si>
  <si>
    <t xml:space="preserve">             (นางพรทิพย์   คงทอง)                                               (นายวิชัย    สงอาจิน)                             (นายประสาสน์    ศรีเจริญ)</t>
  </si>
  <si>
    <t>(ลงชื่อ)  .............................................                       (ลงชื่อ)  .........................................             (ลงชื่อ)  ........................................</t>
  </si>
  <si>
    <t xml:space="preserve">             หัวหน้าส่วนการคลัง                                                                        ปลัดองค์การบริหารส่วนตำบลเชียรใหญ่                                               นายกองค์การบริหารส่วนตำบลเชียรใหญ่</t>
  </si>
  <si>
    <t xml:space="preserve">            (นางพรทิพย์   คงทอง)                                                                                    (นายวิชัย    สงอาจิน)                                                                       (นายประสาสน์    ศรีเจริญ)</t>
  </si>
  <si>
    <t xml:space="preserve"> (ลงชื่อ)  ...........................................                                                      (ลงชื่อ)  ...................................................                                          (ลงชื่อ)  ...................................................</t>
  </si>
  <si>
    <t>รายได้เบ็ดเตล็ด</t>
  </si>
  <si>
    <t>85</t>
  </si>
  <si>
    <t xml:space="preserve"> +</t>
  </si>
  <si>
    <t>ณ  วันที่  30  กันยายน  2552</t>
  </si>
  <si>
    <t>รายจ่ายรอจ่าย</t>
  </si>
  <si>
    <t>บาท</t>
  </si>
  <si>
    <t xml:space="preserve">รายละเอียดประกอบงบทดลอง  หลังปิดบัญชี </t>
  </si>
  <si>
    <t>บัญชีรายจ่ายรอจ่าย</t>
  </si>
  <si>
    <t xml:space="preserve">  -</t>
  </si>
  <si>
    <t>อุดหนุนเฉพาะกิจ</t>
  </si>
  <si>
    <t>งบแสดงผลการดำเนินงานจ่ายจากเงินรายรับ</t>
  </si>
  <si>
    <t>รวม</t>
  </si>
  <si>
    <t>บริหารงาน</t>
  </si>
  <si>
    <t>ทั่วไป</t>
  </si>
  <si>
    <t>การรักษา</t>
  </si>
  <si>
    <t>ความสงบ</t>
  </si>
  <si>
    <t>ภายใน</t>
  </si>
  <si>
    <t>การศึกษา</t>
  </si>
  <si>
    <t>สาธารณสุข</t>
  </si>
  <si>
    <t>สังคม</t>
  </si>
  <si>
    <t>สงเคราะห์</t>
  </si>
  <si>
    <t>เคหะและ</t>
  </si>
  <si>
    <t>ชุมชน</t>
  </si>
  <si>
    <t>สร้างความ</t>
  </si>
  <si>
    <t>เข้มแข็งของ</t>
  </si>
  <si>
    <t>การศาสนา</t>
  </si>
  <si>
    <t>วัฒนธรรมและ</t>
  </si>
  <si>
    <t>นันทนาการ</t>
  </si>
  <si>
    <t>อุตสาหกรรม</t>
  </si>
  <si>
    <t>และ</t>
  </si>
  <si>
    <t>การโยธา</t>
  </si>
  <si>
    <t>การเกษตร</t>
  </si>
  <si>
    <t>การพาณิชย์</t>
  </si>
  <si>
    <t>รายจ่าย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</si>
  <si>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</si>
  <si>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</si>
  <si>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</si>
  <si>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</si>
  <si>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</si>
  <si>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รายจ่ายอื่น</t>
  </si>
  <si>
    <t xml:space="preserve">     งบกลาง</t>
  </si>
  <si>
    <t xml:space="preserve">     ค่าครุภัณฑ์</t>
  </si>
  <si>
    <t xml:space="preserve">     ค่าที่ดินและสิ่งก่อสร้าง</t>
  </si>
  <si>
    <t xml:space="preserve">        ภาษีอากร</t>
  </si>
  <si>
    <t xml:space="preserve">        รายได้เบ็ดเตล็ด</t>
  </si>
  <si>
    <t xml:space="preserve">        รัฐบาลจัดสรรให้</t>
  </si>
  <si>
    <t xml:space="preserve">        อุดหนุนทั่วไป</t>
  </si>
  <si>
    <t>รวมรายรับ</t>
  </si>
  <si>
    <t>รวมรายจ่าย</t>
  </si>
  <si>
    <t xml:space="preserve">        ค่าธรรมเนียมค่าปรับฯ</t>
  </si>
  <si>
    <t xml:space="preserve">        รายได้จากสาธารณูฯ</t>
  </si>
  <si>
    <t>รายรับสูงกว่าหรือ (ต่ำกว่า)รายจ่าย</t>
  </si>
  <si>
    <t>โครงการ</t>
  </si>
  <si>
    <t>ที่สภาอนุมัติ</t>
  </si>
  <si>
    <t>จำนวนเงิน</t>
  </si>
  <si>
    <t>รวมเป็นเงินทั้งสิ้น</t>
  </si>
  <si>
    <t>งบแสดงฐานะการเงิน  (เงินโครงการเศรษฐกิจชุมชน)</t>
  </si>
  <si>
    <t>เงินทุนโครงการเศรษฐกิจชุมชน</t>
  </si>
  <si>
    <t>ดอกเบี้ยเงินฝากธนาคาร</t>
  </si>
  <si>
    <t>ค่าปรับกรณีผิดสัญญา</t>
  </si>
  <si>
    <t>ปรับปรุงลดยอดเข้าหักบัญชีลูกหนี้</t>
  </si>
  <si>
    <t>หัก</t>
  </si>
  <si>
    <t>เงินฝากธนาคาร บัญชีออมทรัพย์ 826-1-30054-4</t>
  </si>
  <si>
    <t>ลูกหนี้เงินยืม</t>
  </si>
  <si>
    <t>เงินเดือน (ฝ่ายการเมือง)</t>
  </si>
  <si>
    <t>เงินเดือน (ฝ่ายประจำ)</t>
  </si>
  <si>
    <t>รายจ่ายที่จ่ายจากเงินอุดหนุนที่รัฐบาลให้โดยวัตถุประสงค์ / เฉพาะกิจ*</t>
  </si>
  <si>
    <t xml:space="preserve"> </t>
  </si>
  <si>
    <t>อุดหนุนทั่วไประบุวัตถุประสงค์</t>
  </si>
  <si>
    <t>1.  เงินอุดหนุนศูนย์พัฒนาครอบครัวในชุมชน</t>
  </si>
  <si>
    <t>1.  อุดหนุนเฉพาะกิจสำหรับเงินสวัสดิการคนชรา</t>
  </si>
  <si>
    <t>2.  อุดหนุนเฉพาะกิจสำหรับเงินสวัสดิการคนพิการ</t>
  </si>
  <si>
    <t>เงินอุดหนุนทั่วไประบุวัตถุประสงค์</t>
  </si>
  <si>
    <t>รวมเงินรายจ่ายเงินอุดหนุนที่รัฐบาลให้โดยระบุวัตถุประสงค์ / อุดหนุนเฉพาะกิจ</t>
  </si>
  <si>
    <t>รายได้ค้างรับ (ภาษีบำรุงท้องที่)</t>
  </si>
  <si>
    <t xml:space="preserve">         -  ค่าปรับผิดสัญญา (โครงการไทยเข้มแข็ง)</t>
  </si>
  <si>
    <t xml:space="preserve">         -  เงินอุดหนุนเฉพาะกิจสำหรับสวัสดิการคนชรา</t>
  </si>
  <si>
    <t xml:space="preserve">         -  เงินอุดหนุนเฉพาะกิจสำหรับสวัสดิการคนพิการ</t>
  </si>
  <si>
    <t>2.  ค่าวัสดุอาหารเสริมนม</t>
  </si>
  <si>
    <t>ค่าที่ดินและสิ่งก่อสร้าง</t>
  </si>
  <si>
    <t>องค์การบริหารส่วนตำบลเชียรใหญ่ อำเภอเชียรใหญ่ จังหวัดนครศรีธรรมราช</t>
  </si>
  <si>
    <t>ลำดับ</t>
  </si>
  <si>
    <t>วันเดือนปี</t>
  </si>
  <si>
    <t>ปรากฎในแผนงาน</t>
  </si>
  <si>
    <t>ปรากฎในงาน</t>
  </si>
  <si>
    <t>รายชื่อ</t>
  </si>
  <si>
    <t>ที่</t>
  </si>
  <si>
    <t>ที่อนุมัติ</t>
  </si>
  <si>
    <t>ที่เบิกจ่าย</t>
  </si>
  <si>
    <t>ผู้ขาย/ผู้รับจ้าง</t>
  </si>
  <si>
    <t xml:space="preserve">           </t>
  </si>
  <si>
    <t>กันเงิน /รายจ่ายค้างจ่าย</t>
  </si>
  <si>
    <t>บัญชีเงินกองทุนโครงการเศรษฐกิจชุมชน</t>
  </si>
  <si>
    <t>เงินฝากธนาคารกรุงไทย  826-1-09404-9</t>
  </si>
  <si>
    <t>เงินฝากธนาคารกรุงไทย  826-1-30054-4</t>
  </si>
  <si>
    <t>เงินฝากธนาคารกรุงไทย  826-1-33877-0</t>
  </si>
  <si>
    <t>เงินฝากธนาคารกรุงไทย  826-6-00850-7</t>
  </si>
  <si>
    <t>เงินรายได้ค้างรับ</t>
  </si>
  <si>
    <t>เงินอุดหนุนเฉพาะกิจ</t>
  </si>
  <si>
    <t>เงินนอกงบประมาณ - เงินกองทุนโครงการเศรษฐกิจฯ บ/ช 2</t>
  </si>
  <si>
    <t>เงินรายรับ</t>
  </si>
  <si>
    <t>เงินรับฝาก   (หมายเหตุ 1) ประกอบงบ</t>
  </si>
  <si>
    <t>81</t>
  </si>
  <si>
    <t>110201</t>
  </si>
  <si>
    <t>110203</t>
  </si>
  <si>
    <t>110300</t>
  </si>
  <si>
    <t>510000</t>
  </si>
  <si>
    <t>521000</t>
  </si>
  <si>
    <t>522000</t>
  </si>
  <si>
    <t>531000</t>
  </si>
  <si>
    <t>532000</t>
  </si>
  <si>
    <t>533000</t>
  </si>
  <si>
    <t>534000</t>
  </si>
  <si>
    <t>560000</t>
  </si>
  <si>
    <t>541000</t>
  </si>
  <si>
    <t>550000</t>
  </si>
  <si>
    <t>300000</t>
  </si>
  <si>
    <t>320000</t>
  </si>
  <si>
    <t>400000</t>
  </si>
  <si>
    <t>230100</t>
  </si>
  <si>
    <t>งบทดลอง  (ก่อนปิดบัญชี)</t>
  </si>
  <si>
    <t>เงินรับฝาก  (หมายเหตุ 1)</t>
  </si>
  <si>
    <t>บัญชีเงินภาษีหัก ณ  ที่จ่าย</t>
  </si>
  <si>
    <t>บัญชีเงินมัดจำประกันสัญญา</t>
  </si>
  <si>
    <t>บัญชีเงินค่าใช้จ่าย 5%</t>
  </si>
  <si>
    <t>บัญชีเงินส่วนลด 6%</t>
  </si>
  <si>
    <t>บัญชีค่าขายแบบแปลน (โครงการไทยเข้มแข็ง)</t>
  </si>
  <si>
    <t>บัญชีค่าปรับผิดสัญญา (โครงการไทยเข้มแข็ง)</t>
  </si>
  <si>
    <t>รายละเอียดประกอบงบทดลอง  (ก่อนปิดบัญชี)</t>
  </si>
  <si>
    <t xml:space="preserve">         -  ค่าขายเอกสารสอบราคา (ไทยเข้มแข็ง)</t>
  </si>
  <si>
    <t>รวมเงินรายรับเงินอุดหนุนที่รัฐบาลให้โดยระบุวัตถุประสงค์ / อุดหนุนเฉพาะกิจ</t>
  </si>
  <si>
    <t xml:space="preserve">  - ครุภัณฑ์ไฟฟ้าและวิทยุ</t>
  </si>
  <si>
    <t xml:space="preserve">  - ครุภัณฑ์ทั่วไป</t>
  </si>
  <si>
    <t>เงินอุดหนุนจากหน่วยงานอื่น</t>
  </si>
  <si>
    <t xml:space="preserve">      เงินเดือนฝ่ายการเมือง</t>
  </si>
  <si>
    <t xml:space="preserve">     เงินเดือนฝ่ายประจำ</t>
  </si>
  <si>
    <t xml:space="preserve">        รายได้จากทรัพย์สิน</t>
  </si>
  <si>
    <t>รายงานกระแสเงินสด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</si>
  <si>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</si>
  <si>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</si>
  <si>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</si>
  <si>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</si>
  <si>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รับเงินกู้</t>
  </si>
  <si>
    <t>รับเงินอื่น</t>
  </si>
  <si>
    <t>จ่ายเงินตามงบประมาณ</t>
  </si>
  <si>
    <t>จ่ายเงินรับฝาก</t>
  </si>
  <si>
    <t>จ่ายเงินสะสม</t>
  </si>
  <si>
    <t>จ่ายเงินอุดหนุนเฉพาะกิจ</t>
  </si>
  <si>
    <t>จ่ายเงินกู้</t>
  </si>
  <si>
    <t>จ่ายเงินอื่น</t>
  </si>
  <si>
    <t>รายรับสูง หรือ (ต่ำ) กว่ารายจ่าย</t>
  </si>
  <si>
    <t>รายละเอียดทรัพย์สิน</t>
  </si>
  <si>
    <t>รายการ/ยี่ห้อ ชนิด แบบ</t>
  </si>
  <si>
    <t>ราคาต่อหน่วย</t>
  </si>
  <si>
    <t>จำนวนหน่วย</t>
  </si>
  <si>
    <t>ราคารวม</t>
  </si>
  <si>
    <t>วัน เดือน ปี ที่ได้มา</t>
  </si>
  <si>
    <t>ครุภัณฑ์สำนักงาน</t>
  </si>
  <si>
    <t>รับโอนทรัพย์สิน</t>
  </si>
  <si>
    <t>49</t>
  </si>
  <si>
    <t xml:space="preserve">          -  เงินส่วนลด 6 %</t>
  </si>
  <si>
    <t>ลูกหนี้เงินยืมเงินงบประมาณ</t>
  </si>
  <si>
    <t>75</t>
  </si>
  <si>
    <t>15</t>
  </si>
  <si>
    <t>50</t>
  </si>
  <si>
    <t>3.  อุดหนุนเฉพาะกิจสำหรับศูนย์พัฒนาเด็กเล็กวัยเตาะแตะ</t>
  </si>
  <si>
    <t>110605</t>
  </si>
  <si>
    <t>210402</t>
  </si>
  <si>
    <t>เงินรายจ่ายรอจ่าย</t>
  </si>
  <si>
    <t>เงินกันเงิน (รายจ่ายค้างจ่าย)</t>
  </si>
  <si>
    <t>210500</t>
  </si>
  <si>
    <t>59</t>
  </si>
  <si>
    <t>บัญชีเงินอุดหนุนเฉพาะกิจสำหรับสวัสดิการคนชรา</t>
  </si>
  <si>
    <t>บัญชีเงินอุดหนุนเฉพาะกิจสำหรับสวัสดิการคนพิการ</t>
  </si>
  <si>
    <t>1.  ค่าวัสดุเชื้อเพลิงและหล่อลื่น</t>
  </si>
  <si>
    <t>อำเภอเชียรใหญ่               จังหวัดนครศรีธรรมราช</t>
  </si>
  <si>
    <t>รายงาน รับ - จ่าย เงินสด</t>
  </si>
  <si>
    <t>จนถึงปัจจุบัน</t>
  </si>
  <si>
    <t>รหัส</t>
  </si>
  <si>
    <t>เดือนนี้</t>
  </si>
  <si>
    <t>เกิดขึ้นจริง</t>
  </si>
  <si>
    <t>บัญชี</t>
  </si>
  <si>
    <t>ยอดยกมา</t>
  </si>
  <si>
    <t>411000</t>
  </si>
  <si>
    <t>ค่าธรรมเนียม ค่าปรับและใบอนุญาต</t>
  </si>
  <si>
    <t>รายได้จากสาธารณูปโภคและการพาณิชย์</t>
  </si>
  <si>
    <t>รายได้จากทุน</t>
  </si>
  <si>
    <t>เงินอุดหนุนทั่วไป</t>
  </si>
  <si>
    <t>รับฝาก (หมายเหตุ 2)</t>
  </si>
  <si>
    <t xml:space="preserve">                 งบกลาง</t>
  </si>
  <si>
    <t xml:space="preserve">                 งบกลาง  (อุดหนุนทั่วไป)</t>
  </si>
  <si>
    <t xml:space="preserve">                 เงินเดือนฝ่ายการเมือง</t>
  </si>
  <si>
    <t xml:space="preserve">                 เงินเดือนฝ่ายการเมือง   (อุดหนุนทั่วไป)</t>
  </si>
  <si>
    <t xml:space="preserve">                 เงินเดือนฝ่ายประจำ</t>
  </si>
  <si>
    <t xml:space="preserve">                 เงินเดือนฝ่ายประจำ   (อุดหนุนทั่วไป)</t>
  </si>
  <si>
    <t xml:space="preserve">                 ค่าตอบแทน</t>
  </si>
  <si>
    <t xml:space="preserve">                 ค่าตอบแทน  (อุดหนุนทั่วไป)</t>
  </si>
  <si>
    <t xml:space="preserve">                 ค่าใช้สอย</t>
  </si>
  <si>
    <t xml:space="preserve">                 ค่าใช้สอย  (อุดหนุนทั่วไป)</t>
  </si>
  <si>
    <t xml:space="preserve">                 ค่าวัสดุ</t>
  </si>
  <si>
    <t xml:space="preserve">                 ค่าวัสดุ  (อุดหนุนทั่วไป)</t>
  </si>
  <si>
    <t xml:space="preserve">                 ค่าสาธารณูปโภค</t>
  </si>
  <si>
    <t xml:space="preserve">                 ค่าสาธารณูปโภค (เงินอุดหนุนทั่วไป)</t>
  </si>
  <si>
    <t xml:space="preserve">                 เงินอุดหนุน</t>
  </si>
  <si>
    <t xml:space="preserve">                 เงินอุดหนุน  (อุดหนุนทั่วไป)</t>
  </si>
  <si>
    <t xml:space="preserve">                 รายจ่ายอื่น ๆ </t>
  </si>
  <si>
    <t xml:space="preserve">                 ค่าครุภัณฑ์  </t>
  </si>
  <si>
    <t xml:space="preserve">                 ที่ดินและสิ่งก่อสร้าง</t>
  </si>
  <si>
    <t xml:space="preserve">                 เงินรับฝาก (หมายเหตุ 2)</t>
  </si>
  <si>
    <t xml:space="preserve">                 รายจ่ายรอจ่าย</t>
  </si>
  <si>
    <t xml:space="preserve">                 กันเงิน (รายจ่ายค้างจ่าย)</t>
  </si>
  <si>
    <t xml:space="preserve">                 ลูกหนี้เงินยืมเงินงบประมาณ</t>
  </si>
  <si>
    <t xml:space="preserve">                 ลูกหนี้เงินยืมเงินสะสม</t>
  </si>
  <si>
    <t xml:space="preserve">                 เงินอุดหนุนเฉพาะกิจ</t>
  </si>
  <si>
    <t>สูงกว่า</t>
  </si>
  <si>
    <t xml:space="preserve">            รายรับ                                 รายจ่าย</t>
  </si>
  <si>
    <t>(ต่ำกว่า)</t>
  </si>
  <si>
    <t>ยอดยกไป</t>
  </si>
  <si>
    <t>48</t>
  </si>
  <si>
    <t>16</t>
  </si>
  <si>
    <t xml:space="preserve">                 ค่าครุภัณฑ์ (อุดหนุนทั่วไป )</t>
  </si>
  <si>
    <t>ลูกหนี้เงินยืมเงินสะสม</t>
  </si>
  <si>
    <t xml:space="preserve">                 เงินสะสม</t>
  </si>
  <si>
    <t>รายละเอียดประกอบงบ  รายงาน รับ - จ่ายเงิน</t>
  </si>
  <si>
    <t>รับ</t>
  </si>
  <si>
    <t>จ่าย</t>
  </si>
  <si>
    <t>หมายเหตุ</t>
  </si>
  <si>
    <t>โต๊ะทำงานแบบเหล็ก ขนาด 4 ฟุต พร้อม</t>
  </si>
  <si>
    <t>กระจกปูโต๊ะ</t>
  </si>
  <si>
    <t>รวมเป็นเงิน</t>
  </si>
  <si>
    <t>เงินฝากธนาคารกรุงไทย  802-1-23645-0</t>
  </si>
  <si>
    <t xml:space="preserve">                    เงินรับฝาก  (หมายเหตุ 2)</t>
  </si>
  <si>
    <t xml:space="preserve">                   บัญชีเงินภาษีหัก ณ  ที่จ่าย</t>
  </si>
  <si>
    <t xml:space="preserve">                   บัญชีเงินมัดจำประกันสัญญา</t>
  </si>
  <si>
    <t xml:space="preserve">                   บัญชีเงินค่าใช้จ่าย 5%</t>
  </si>
  <si>
    <t xml:space="preserve">                   บัญชีเงินส่วนลด 6%</t>
  </si>
  <si>
    <t xml:space="preserve">                   บัญชีเงินกองทุนโครงการเศรษฐกิจชุมชน </t>
  </si>
  <si>
    <t xml:space="preserve">                   บัญชีค่าปรับผิดสัญญา (โครงการไทยเข้มแข็ง)</t>
  </si>
  <si>
    <t>งบรายรับ - รายจ่ายตามงบประมาณ  ประจำปี  2555</t>
  </si>
  <si>
    <t>ตั้งแต่วันที่  1  ตุลาคม  2554  ถึง  วันที่  30  กันยายน  2555</t>
  </si>
  <si>
    <t>04</t>
  </si>
  <si>
    <t>41</t>
  </si>
  <si>
    <t>01</t>
  </si>
  <si>
    <t>19</t>
  </si>
  <si>
    <t>25</t>
  </si>
  <si>
    <t>รายละเอียดประกอบงบรายรับ - รายจ่ายตามงบประมาณ  ประจำปี  2555</t>
  </si>
  <si>
    <t>ณ  วันที่  30  กันยายน  2555</t>
  </si>
  <si>
    <t>4. อุดหนุนเฉพาะกิจสำหรับพัฒนา อปท. กรณีเร่งด่วน (ถนน)</t>
  </si>
  <si>
    <t>5. อุดหนุนเฉพาะโครงการแก้ไขปัญหายาเสพติด</t>
  </si>
  <si>
    <t>เงินฝากธนาคาร ธกส.  841-8-65406-0</t>
  </si>
  <si>
    <t xml:space="preserve">          -  เงินค่าใช้จ่าย 5 %</t>
  </si>
  <si>
    <t>เงินเดือนฝ่ายการเมือง</t>
  </si>
  <si>
    <t>1. เงินค่าตอบแทนสมาชิกสภา อปท.</t>
  </si>
  <si>
    <t>2.  ค่าตอบแทนผู้ปฏิบัติราชการอันเป็นประโยชน์แก่ อปท.</t>
  </si>
  <si>
    <t>3. ค่าจัดซื้อหนังสือพิมพ์</t>
  </si>
  <si>
    <t>4.  โครงการฝังท่อระบายน้ำสำหรับเปิด -ปิดทางระบายน้ำ</t>
  </si>
  <si>
    <t>5. โครงการขุดบุกเบิกเหมืองส่งน้ำสายผกามาศ หมู่ที่ 5</t>
  </si>
  <si>
    <t xml:space="preserve">       บ้านเชียรใหญ่   (กันต่อนายก)</t>
  </si>
  <si>
    <t>เงินฝากธนาคาร   ธกส.  841-8-65406-0</t>
  </si>
  <si>
    <t>เงินอุดหนุนเฉพาะกิจสวัสดิการคนชรา</t>
  </si>
  <si>
    <t>เงินอุดหนุนเฉพาะกิจสวัสดิการคนพิการ</t>
  </si>
  <si>
    <t>เงินอุดหนุนเฉพาะกิจศูนย์พัฒนาเด็กเล็ก</t>
  </si>
  <si>
    <t>เงินอุดหนุนเฉพาะกิจสำหรับพัฒนา อปท.</t>
  </si>
  <si>
    <t>เงินอุดหนุนเฉพาะกิจโครงการแก้ไขปัญหายาเสพติด</t>
  </si>
  <si>
    <t>เงินอุดหนุนศูนย์พัฒนาครอบครัวในชุมชน</t>
  </si>
  <si>
    <t xml:space="preserve">ณ  วันที่  30  กันยายน  2555  </t>
  </si>
  <si>
    <t>รายละเอียดการจ่ายขาดเงินสะสมประกอบงบ ประจำปี 2555</t>
  </si>
  <si>
    <t>ณ วันที่ 30  กันยายน  2555</t>
  </si>
  <si>
    <t>เงินตกเบิกเงินเดือนให้แก่ นายกองค์การบริหารส่วน</t>
  </si>
  <si>
    <t>ตำบลและรองนายกองค์การบริหารส่วนตำบล</t>
  </si>
  <si>
    <t>ตั้งแต่เดือนเมษายน - กันยายน 2554</t>
  </si>
  <si>
    <t>บริหารงานทั่วไป</t>
  </si>
  <si>
    <t>จากผู้บริหารท้องถิ่น</t>
  </si>
  <si>
    <t>ข้อ 90 (2) รับอนุมัติ</t>
  </si>
  <si>
    <t>เงินตกเบิกเงินค่าตอบแทนให้แก่เลขานุการนายก</t>
  </si>
  <si>
    <t>องค์การบริหารส่วนตำบล</t>
  </si>
  <si>
    <t>เงินตกเบิกค่าตอบแทนให้แก่ประธานสภา รองประธาน</t>
  </si>
  <si>
    <t>สภา เลขานุการสภา และสมาชิกสภา อบต</t>
  </si>
  <si>
    <t>โครงการเปลี่ยนกระเบื้องหลังคาอาคารที่ทำการ</t>
  </si>
  <si>
    <t>องค์การบริหารส่วนตำบลเชียรใหญ่ หมู่ที่ 7</t>
  </si>
  <si>
    <t>ตามสัญญาจ้างเลขที่ 1/2555 ลงวันที่ 7 ตุลาคม 2554</t>
  </si>
  <si>
    <t>รายการที่ 3</t>
  </si>
  <si>
    <t>ค่าจัดซื้อเครื่องปรับอากาศ ขนาด 36,000 BTU จำนวน</t>
  </si>
  <si>
    <t>2 เครื่อง ตามบันทึกตกลงซื้อขายเลขที่ 13/2555</t>
  </si>
  <si>
    <t>ลงวันที่ 19 ธันวาคม 2554</t>
  </si>
  <si>
    <t>รายการที่ 4</t>
  </si>
  <si>
    <t>เงินตกเบิกค่าตอบแทนพนักงานจ้าง ตำแหน่ง ผู้ช่วย</t>
  </si>
  <si>
    <t>หัวหน้าศูนย์พัฒนาเด็กเล็ก ตั้งแต่เดือนเมษายน  ถึง</t>
  </si>
  <si>
    <t>เดือนกันยายน 2554</t>
  </si>
  <si>
    <t>ข้อ 90 (1) รับอนุมัติ</t>
  </si>
  <si>
    <t>นายวิโรจน์  จินกระวี</t>
  </si>
  <si>
    <t>นางพิลาสลักษณ์  ทองคำ</t>
  </si>
  <si>
    <t>หจก.แอเรียดี-คอนส.</t>
  </si>
  <si>
    <t>สมาชิกสภาองค์การ</t>
  </si>
  <si>
    <t>บริหารส่วนตำบล</t>
  </si>
  <si>
    <t>เลขานุการนายก อบต.</t>
  </si>
  <si>
    <t>นายก/รองนายก</t>
  </si>
  <si>
    <t>เงินอุดหนุนที่รัฐบาลให้โดยระบุวัตถุประสงค์ / เฉพาะกิจ</t>
  </si>
  <si>
    <t>เงินฝากธนาคาร  ธกส.  841-8-65406-0</t>
  </si>
  <si>
    <t>เงินสะสม  1  ตุลาคม   2554</t>
  </si>
  <si>
    <t>เงินสะสม 30  กันยายน  2555</t>
  </si>
  <si>
    <t>เงินฝากธนาคาร  กรุงไทย  826-1-09404-9</t>
  </si>
  <si>
    <t>ประจำปี 2555</t>
  </si>
  <si>
    <t>โต๊ะทำงานระดับ 1- 2 แบบไม้</t>
  </si>
  <si>
    <t xml:space="preserve"> 1 ตัว</t>
  </si>
  <si>
    <t>เก้าอี้ทรงสูงแบบปรับไฮโดรลิคได้ สีดำ</t>
  </si>
  <si>
    <t>เงินรายได้ (สำนักปลัด)</t>
  </si>
  <si>
    <t xml:space="preserve"> เงินรายได้ (สำนักปลัด)</t>
  </si>
  <si>
    <t xml:space="preserve"> เงินรายได้ (ส่วนการคลัง)</t>
  </si>
  <si>
    <t xml:space="preserve"> เงินรายได้ (ส่วนโยธา)</t>
  </si>
  <si>
    <t>ตู้เก็บเอกสาร/ตู้เหล็ก 2 บาน</t>
  </si>
  <si>
    <t xml:space="preserve"> 1 ตู้</t>
  </si>
  <si>
    <t xml:space="preserve"> 2 ตู้</t>
  </si>
  <si>
    <t xml:space="preserve">2  ตัว </t>
  </si>
  <si>
    <t xml:space="preserve"> 1 ชุด</t>
  </si>
  <si>
    <t>ปีงบประมาณ  2555</t>
  </si>
  <si>
    <t>ประจำเดือน  กันยายน  2555</t>
  </si>
  <si>
    <r>
      <t>รายรับ</t>
    </r>
    <r>
      <rPr>
        <b/>
        <sz val="14"/>
        <rFont val="Angsana New"/>
        <family val="1"/>
      </rPr>
      <t xml:space="preserve">  (หมายเหตุ 1)</t>
    </r>
  </si>
  <si>
    <t>เงินภาษีหัก หน้าฎีกา</t>
  </si>
  <si>
    <t xml:space="preserve">                เงินอุดหนุนศูนย์พัฒนาครอบครัวค้างจ่าย</t>
  </si>
  <si>
    <t xml:space="preserve">                 เงินเกินบัญชี</t>
  </si>
  <si>
    <t xml:space="preserve">                 เงินรายรับ (ค่าปรับผิดสัญญา)</t>
  </si>
  <si>
    <t xml:space="preserve">                 เงินภาษีหัก หน้าฎีกา</t>
  </si>
  <si>
    <t xml:space="preserve">            (ลงชื่อ) …..………………..                (ลงชื่อ) ………………………                      (ลงชื่อ) ……………………..</t>
  </si>
  <si>
    <t xml:space="preserve">                    (นางพรทิพย์    คงทอง)                           (นายวิชัย   สงอาจิน)                                    (นายประสาสน์   ศรีเจริญ)</t>
  </si>
  <si>
    <t>ณ  วันที่  1 กันยายน   2555   -  30  กันยายน   2555</t>
  </si>
  <si>
    <r>
      <t xml:space="preserve">รวมเงินอุดหนุนที่รัฐบาลให้โดยระบุวัตถุประสงค์ / เฉพาะกิจ </t>
    </r>
    <r>
      <rPr>
        <b/>
        <sz val="16"/>
        <rFont val="Angsana New"/>
        <family val="1"/>
      </rPr>
      <t>*</t>
    </r>
  </si>
  <si>
    <t>64</t>
  </si>
  <si>
    <t>65</t>
  </si>
  <si>
    <t>+ 1,130,050</t>
  </si>
  <si>
    <r>
      <t>บวก</t>
    </r>
    <r>
      <rPr>
        <sz val="14"/>
        <rFont val="Angsana New"/>
        <family val="1"/>
      </rPr>
      <t xml:space="preserve">  รับจริงสูงกว่าจ่ายจริง</t>
    </r>
  </si>
  <si>
    <r>
      <t>บวก</t>
    </r>
    <r>
      <rPr>
        <sz val="14"/>
        <rFont val="Angsana New"/>
        <family val="1"/>
      </rPr>
      <t xml:space="preserve">  รับเงินสะสมระหว่างปี</t>
    </r>
  </si>
  <si>
    <r>
      <t>บวก</t>
    </r>
    <r>
      <rPr>
        <sz val="14"/>
        <rFont val="Angsana New"/>
        <family val="1"/>
      </rPr>
      <t xml:space="preserve">  รายจ่ายค้างจ่าย</t>
    </r>
  </si>
  <si>
    <r>
      <t>บวก</t>
    </r>
    <r>
      <rPr>
        <sz val="14"/>
        <rFont val="Angsana New"/>
        <family val="1"/>
      </rPr>
      <t xml:space="preserve">  รายจ่ายรอจ่าย</t>
    </r>
  </si>
  <si>
    <r>
      <t>บวก</t>
    </r>
    <r>
      <rPr>
        <sz val="14"/>
        <rFont val="Angsana New"/>
        <family val="1"/>
      </rPr>
      <t xml:space="preserve">  เงินอุดหนุนเฉพาะกิจศูนย์พัฒนาเด็ก</t>
    </r>
  </si>
  <si>
    <r>
      <t>บวก</t>
    </r>
    <r>
      <rPr>
        <sz val="14"/>
        <rFont val="Angsana New"/>
        <family val="1"/>
      </rPr>
      <t xml:space="preserve">  รายได้ค้างรับสูงกว่าปีก่อน</t>
    </r>
  </si>
  <si>
    <r>
      <t>หัก</t>
    </r>
    <r>
      <rPr>
        <sz val="14"/>
        <rFont val="Angsana New"/>
        <family val="1"/>
      </rPr>
      <t xml:space="preserve">  ทุนสำรองเงินสะสม</t>
    </r>
  </si>
  <si>
    <r>
      <t>หัก</t>
    </r>
    <r>
      <rPr>
        <sz val="14"/>
        <rFont val="Angsana New"/>
        <family val="1"/>
      </rPr>
      <t xml:space="preserve">  จ่ายขาดเงินสะสม</t>
    </r>
  </si>
  <si>
    <t xml:space="preserve">               ผู้อำนวยการกองคลัง                                       ปลัดองค์การบริหารส่วนตำบล                       นายกองค์การบริหารส่วนตำบล       </t>
  </si>
  <si>
    <t xml:space="preserve">                      ผู้อำนวยการกองคลัง                      ปลัดองค์การบริหารส่วนตำบล                      นายกองค์การบริหารส่วนตำบล</t>
  </si>
  <si>
    <t xml:space="preserve">             ผู้อำนวยการกองคลัง                                                                        ปลัดองค์การบริหารส่วนตำบลเชียรใหญ่                                               นายกองค์การบริหารส่วนตำบลเชียรใหญ่</t>
  </si>
  <si>
    <t xml:space="preserve">                ผู้อำนวยการกองคลัง                                                                           ปลัดองค์การบริหารส่วนตำบล                                                                          นายกองค์การบริหารส่วนตำบล</t>
  </si>
  <si>
    <t>ประจำปี 2555  ตั้งแต่วันที่ 1 ตุลาคม 2554 -30 กันยายน 2555</t>
  </si>
  <si>
    <t>เงินสะสม  ณ  วันที่  30  กันยายน  2555</t>
  </si>
  <si>
    <t>ยอดเงินสด เงินฝากธนาคาร  ณ  วันที่  30  กันยายน  2555</t>
  </si>
  <si>
    <r>
      <t>หัก</t>
    </r>
    <r>
      <rPr>
        <b/>
        <sz val="14"/>
        <rFont val="Angsana New"/>
        <family val="1"/>
      </rPr>
      <t xml:space="preserve">  </t>
    </r>
  </si>
  <si>
    <r>
      <t>หัก</t>
    </r>
    <r>
      <rPr>
        <b/>
        <sz val="14"/>
        <rFont val="Angsana New"/>
        <family val="1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</si>
</sst>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(* #,##0_);_(* \(#,##0\);_(* &quot;-&quot;??_);_(@_)"/>
    <numFmt numFmtId="190" formatCode="_(* #,##0.00_);_(* \(#,##0.00\);_(* &quot;-&quot;??_);_(@_)"/>
    <numFmt numFmtId="191" formatCode="mmm\-yyyy"/>
    <numFmt numFmtId="192" formatCode="#,##0.00_ ;\-#,##0.00\ "/>
  </numFmts>
  <fonts count="40">
    <font>
      <sz val="10"/>
      <name val="Arial"/>
      <family val="0"/>
    </font>
    <font>
      <sz val="8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u val="single"/>
      <sz val="14"/>
      <name val="Angsana New"/>
      <family val="1"/>
    </font>
    <font>
      <b/>
      <u val="single"/>
      <sz val="14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u val="single"/>
      <sz val="16"/>
      <name val="Angsana New"/>
      <family val="1"/>
    </font>
    <font>
      <b/>
      <u val="single"/>
      <sz val="18"/>
      <name val="Angsana New"/>
      <family val="1"/>
    </font>
    <font>
      <sz val="13"/>
      <name val="Angsana New"/>
      <family val="1"/>
    </font>
    <font>
      <sz val="18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b/>
      <u val="single"/>
      <sz val="12"/>
      <name val="Angsana New"/>
      <family val="1"/>
    </font>
    <font>
      <sz val="10"/>
      <name val="Angsana New"/>
      <family val="1"/>
    </font>
    <font>
      <u val="single"/>
      <sz val="12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20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3" fontId="2" fillId="0" borderId="11" xfId="38" applyFont="1" applyBorder="1" applyAlignment="1">
      <alignment/>
    </xf>
    <xf numFmtId="43" fontId="2" fillId="0" borderId="11" xfId="38" applyFont="1" applyBorder="1" applyAlignment="1">
      <alignment horizontal="center"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3" fontId="2" fillId="0" borderId="0" xfId="38" applyFont="1" applyAlignment="1">
      <alignment/>
    </xf>
    <xf numFmtId="43" fontId="2" fillId="0" borderId="0" xfId="38" applyFont="1" applyBorder="1" applyAlignment="1">
      <alignment/>
    </xf>
    <xf numFmtId="43" fontId="2" fillId="0" borderId="13" xfId="38" applyFont="1" applyBorder="1" applyAlignment="1">
      <alignment/>
    </xf>
    <xf numFmtId="43" fontId="2" fillId="0" borderId="14" xfId="38" applyFont="1" applyBorder="1" applyAlignment="1">
      <alignment/>
    </xf>
    <xf numFmtId="43" fontId="2" fillId="0" borderId="15" xfId="38" applyFont="1" applyBorder="1" applyAlignment="1">
      <alignment/>
    </xf>
    <xf numFmtId="0" fontId="6" fillId="0" borderId="0" xfId="0" applyFont="1" applyAlignment="1">
      <alignment/>
    </xf>
    <xf numFmtId="43" fontId="6" fillId="0" borderId="0" xfId="38" applyFont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0" fontId="3" fillId="0" borderId="0" xfId="0" applyFont="1" applyBorder="1" applyAlignment="1">
      <alignment/>
    </xf>
    <xf numFmtId="189" fontId="3" fillId="0" borderId="11" xfId="38" applyNumberFormat="1" applyFont="1" applyBorder="1" applyAlignment="1">
      <alignment horizontal="center"/>
    </xf>
    <xf numFmtId="189" fontId="3" fillId="0" borderId="16" xfId="38" applyNumberFormat="1" applyFont="1" applyBorder="1" applyAlignment="1">
      <alignment horizontal="center"/>
    </xf>
    <xf numFmtId="189" fontId="3" fillId="0" borderId="0" xfId="38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89" fontId="6" fillId="0" borderId="11" xfId="38" applyNumberFormat="1" applyFont="1" applyBorder="1" applyAlignment="1">
      <alignment horizontal="center"/>
    </xf>
    <xf numFmtId="189" fontId="7" fillId="0" borderId="14" xfId="38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3" fontId="6" fillId="0" borderId="11" xfId="38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43" fontId="2" fillId="0" borderId="10" xfId="38" applyFont="1" applyBorder="1" applyAlignment="1">
      <alignment/>
    </xf>
    <xf numFmtId="43" fontId="2" fillId="0" borderId="11" xfId="38" applyFont="1" applyBorder="1" applyAlignment="1">
      <alignment/>
    </xf>
    <xf numFmtId="43" fontId="2" fillId="0" borderId="11" xfId="38" applyFont="1" applyBorder="1" applyAlignment="1">
      <alignment horizontal="center"/>
    </xf>
    <xf numFmtId="43" fontId="3" fillId="0" borderId="14" xfId="38" applyFont="1" applyBorder="1" applyAlignment="1">
      <alignment horizontal="center"/>
    </xf>
    <xf numFmtId="43" fontId="3" fillId="0" borderId="20" xfId="38" applyFont="1" applyBorder="1" applyAlignment="1">
      <alignment horizontal="center"/>
    </xf>
    <xf numFmtId="43" fontId="2" fillId="0" borderId="20" xfId="38" applyFont="1" applyBorder="1" applyAlignment="1">
      <alignment horizontal="center"/>
    </xf>
    <xf numFmtId="43" fontId="3" fillId="0" borderId="16" xfId="38" applyFont="1" applyBorder="1" applyAlignment="1">
      <alignment horizontal="center"/>
    </xf>
    <xf numFmtId="43" fontId="2" fillId="0" borderId="11" xfId="38" applyFont="1" applyBorder="1" applyAlignment="1">
      <alignment horizontal="right"/>
    </xf>
    <xf numFmtId="43" fontId="2" fillId="0" borderId="10" xfId="38" applyFont="1" applyBorder="1" applyAlignment="1">
      <alignment horizontal="center"/>
    </xf>
    <xf numFmtId="43" fontId="3" fillId="0" borderId="14" xfId="38" applyFont="1" applyBorder="1" applyAlignment="1">
      <alignment/>
    </xf>
    <xf numFmtId="43" fontId="2" fillId="0" borderId="0" xfId="38" applyFont="1" applyBorder="1" applyAlignment="1">
      <alignment/>
    </xf>
    <xf numFmtId="43" fontId="3" fillId="0" borderId="0" xfId="38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43" fontId="7" fillId="0" borderId="14" xfId="38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188" fontId="2" fillId="0" borderId="11" xfId="38" applyNumberFormat="1" applyFont="1" applyBorder="1" applyAlignment="1">
      <alignment/>
    </xf>
    <xf numFmtId="188" fontId="2" fillId="0" borderId="11" xfId="38" applyNumberFormat="1" applyFont="1" applyBorder="1" applyAlignment="1">
      <alignment horizontal="center"/>
    </xf>
    <xf numFmtId="49" fontId="2" fillId="0" borderId="11" xfId="38" applyNumberFormat="1" applyFont="1" applyBorder="1" applyAlignment="1">
      <alignment horizontal="center"/>
    </xf>
    <xf numFmtId="188" fontId="2" fillId="0" borderId="20" xfId="38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88" fontId="3" fillId="0" borderId="20" xfId="38" applyNumberFormat="1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8" fontId="2" fillId="0" borderId="10" xfId="38" applyNumberFormat="1" applyFont="1" applyBorder="1" applyAlignment="1">
      <alignment/>
    </xf>
    <xf numFmtId="188" fontId="2" fillId="0" borderId="16" xfId="38" applyNumberFormat="1" applyFont="1" applyBorder="1" applyAlignment="1">
      <alignment/>
    </xf>
    <xf numFmtId="188" fontId="2" fillId="0" borderId="16" xfId="38" applyNumberFormat="1" applyFont="1" applyBorder="1" applyAlignment="1">
      <alignment horizontal="center"/>
    </xf>
    <xf numFmtId="49" fontId="2" fillId="0" borderId="16" xfId="38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188" fontId="2" fillId="0" borderId="0" xfId="38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20" xfId="38" applyNumberFormat="1" applyFont="1" applyBorder="1" applyAlignment="1">
      <alignment horizontal="right"/>
    </xf>
    <xf numFmtId="188" fontId="2" fillId="0" borderId="20" xfId="38" applyNumberFormat="1" applyFont="1" applyBorder="1" applyAlignment="1" quotePrefix="1">
      <alignment horizontal="right"/>
    </xf>
    <xf numFmtId="0" fontId="2" fillId="0" borderId="0" xfId="0" applyFont="1" applyAlignment="1">
      <alignment horizontal="left"/>
    </xf>
    <xf numFmtId="0" fontId="2" fillId="0" borderId="22" xfId="0" applyFont="1" applyBorder="1" applyAlignment="1">
      <alignment horizontal="center"/>
    </xf>
    <xf numFmtId="43" fontId="2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43" fontId="2" fillId="0" borderId="16" xfId="38" applyFont="1" applyBorder="1" applyAlignment="1">
      <alignment/>
    </xf>
    <xf numFmtId="0" fontId="3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14" xfId="38" applyFont="1" applyBorder="1" applyAlignment="1">
      <alignment/>
    </xf>
    <xf numFmtId="43" fontId="6" fillId="0" borderId="0" xfId="38" applyFont="1" applyBorder="1" applyAlignment="1">
      <alignment horizontal="right"/>
    </xf>
    <xf numFmtId="49" fontId="6" fillId="0" borderId="0" xfId="38" applyNumberFormat="1" applyFont="1" applyBorder="1" applyAlignment="1">
      <alignment horizontal="center"/>
    </xf>
    <xf numFmtId="189" fontId="6" fillId="0" borderId="0" xfId="38" applyNumberFormat="1" applyFont="1" applyBorder="1" applyAlignment="1">
      <alignment horizontal="center"/>
    </xf>
    <xf numFmtId="43" fontId="6" fillId="0" borderId="0" xfId="38" applyFont="1" applyBorder="1" applyAlignment="1">
      <alignment horizontal="center"/>
    </xf>
    <xf numFmtId="43" fontId="7" fillId="0" borderId="24" xfId="38" applyFont="1" applyBorder="1" applyAlignment="1">
      <alignment horizontal="center"/>
    </xf>
    <xf numFmtId="189" fontId="7" fillId="0" borderId="0" xfId="38" applyNumberFormat="1" applyFont="1" applyBorder="1" applyAlignment="1">
      <alignment horizontal="center"/>
    </xf>
    <xf numFmtId="49" fontId="7" fillId="0" borderId="0" xfId="38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4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/>
    </xf>
    <xf numFmtId="43" fontId="7" fillId="0" borderId="0" xfId="0" applyNumberFormat="1" applyFont="1" applyBorder="1" applyAlignment="1">
      <alignment/>
    </xf>
    <xf numFmtId="43" fontId="6" fillId="0" borderId="0" xfId="38" applyFont="1" applyBorder="1" applyAlignment="1">
      <alignment/>
    </xf>
    <xf numFmtId="188" fontId="6" fillId="0" borderId="0" xfId="38" applyNumberFormat="1" applyFont="1" applyAlignment="1">
      <alignment/>
    </xf>
    <xf numFmtId="0" fontId="3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3" fontId="7" fillId="0" borderId="24" xfId="38" applyFont="1" applyBorder="1" applyAlignment="1">
      <alignment/>
    </xf>
    <xf numFmtId="0" fontId="8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25" xfId="0" applyFont="1" applyBorder="1" applyAlignment="1">
      <alignment/>
    </xf>
    <xf numFmtId="0" fontId="2" fillId="0" borderId="16" xfId="0" applyFont="1" applyBorder="1" applyAlignment="1">
      <alignment/>
    </xf>
    <xf numFmtId="188" fontId="3" fillId="0" borderId="14" xfId="38" applyNumberFormat="1" applyFont="1" applyBorder="1" applyAlignment="1">
      <alignment/>
    </xf>
    <xf numFmtId="188" fontId="3" fillId="0" borderId="14" xfId="38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5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188" fontId="6" fillId="0" borderId="11" xfId="38" applyNumberFormat="1" applyFont="1" applyBorder="1" applyAlignment="1">
      <alignment/>
    </xf>
    <xf numFmtId="188" fontId="6" fillId="0" borderId="25" xfId="38" applyNumberFormat="1" applyFont="1" applyBorder="1" applyAlignment="1">
      <alignment/>
    </xf>
    <xf numFmtId="188" fontId="6" fillId="0" borderId="0" xfId="0" applyNumberFormat="1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188" fontId="6" fillId="0" borderId="16" xfId="38" applyNumberFormat="1" applyFont="1" applyBorder="1" applyAlignment="1">
      <alignment/>
    </xf>
    <xf numFmtId="188" fontId="6" fillId="0" borderId="26" xfId="38" applyNumberFormat="1" applyFont="1" applyBorder="1" applyAlignment="1">
      <alignment/>
    </xf>
    <xf numFmtId="0" fontId="6" fillId="0" borderId="27" xfId="0" applyFont="1" applyBorder="1" applyAlignment="1">
      <alignment/>
    </xf>
    <xf numFmtId="188" fontId="6" fillId="0" borderId="14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16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15" fontId="33" fillId="0" borderId="11" xfId="0" applyNumberFormat="1" applyFont="1" applyBorder="1" applyAlignment="1">
      <alignment horizontal="center"/>
    </xf>
    <xf numFmtId="188" fontId="33" fillId="0" borderId="10" xfId="38" applyNumberFormat="1" applyFont="1" applyBorder="1" applyAlignment="1">
      <alignment horizontal="center"/>
    </xf>
    <xf numFmtId="0" fontId="33" fillId="0" borderId="10" xfId="0" applyFont="1" applyBorder="1" applyAlignment="1">
      <alignment horizontal="left"/>
    </xf>
    <xf numFmtId="188" fontId="33" fillId="0" borderId="10" xfId="38" applyNumberFormat="1" applyFont="1" applyBorder="1" applyAlignment="1">
      <alignment/>
    </xf>
    <xf numFmtId="15" fontId="33" fillId="0" borderId="10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/>
    </xf>
    <xf numFmtId="15" fontId="33" fillId="0" borderId="11" xfId="0" applyNumberFormat="1" applyFont="1" applyBorder="1" applyAlignment="1">
      <alignment horizontal="left"/>
    </xf>
    <xf numFmtId="188" fontId="33" fillId="0" borderId="11" xfId="38" applyNumberFormat="1" applyFont="1" applyBorder="1" applyAlignment="1">
      <alignment horizontal="center"/>
    </xf>
    <xf numFmtId="0" fontId="33" fillId="0" borderId="11" xfId="0" applyFont="1" applyBorder="1" applyAlignment="1">
      <alignment horizontal="left"/>
    </xf>
    <xf numFmtId="188" fontId="33" fillId="0" borderId="11" xfId="38" applyNumberFormat="1" applyFont="1" applyBorder="1" applyAlignment="1">
      <alignment/>
    </xf>
    <xf numFmtId="0" fontId="33" fillId="0" borderId="16" xfId="0" applyFont="1" applyBorder="1" applyAlignment="1">
      <alignment horizontal="center"/>
    </xf>
    <xf numFmtId="0" fontId="33" fillId="0" borderId="16" xfId="0" applyFont="1" applyBorder="1" applyAlignment="1">
      <alignment/>
    </xf>
    <xf numFmtId="0" fontId="33" fillId="0" borderId="16" xfId="0" applyFont="1" applyBorder="1" applyAlignment="1">
      <alignment horizontal="left"/>
    </xf>
    <xf numFmtId="15" fontId="33" fillId="0" borderId="16" xfId="0" applyNumberFormat="1" applyFont="1" applyBorder="1" applyAlignment="1">
      <alignment horizontal="center"/>
    </xf>
    <xf numFmtId="188" fontId="33" fillId="0" borderId="16" xfId="38" applyNumberFormat="1" applyFont="1" applyBorder="1" applyAlignment="1">
      <alignment/>
    </xf>
    <xf numFmtId="15" fontId="33" fillId="0" borderId="11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188" fontId="7" fillId="0" borderId="20" xfId="0" applyNumberFormat="1" applyFont="1" applyBorder="1" applyAlignment="1">
      <alignment/>
    </xf>
    <xf numFmtId="0" fontId="34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6" fillId="0" borderId="24" xfId="0" applyNumberFormat="1" applyFont="1" applyBorder="1" applyAlignment="1">
      <alignment/>
    </xf>
    <xf numFmtId="190" fontId="6" fillId="0" borderId="24" xfId="38" applyNumberFormat="1" applyFont="1" applyBorder="1" applyAlignment="1">
      <alignment horizontal="right"/>
    </xf>
    <xf numFmtId="0" fontId="35" fillId="0" borderId="10" xfId="0" applyFont="1" applyBorder="1" applyAlignment="1">
      <alignment horizontal="center"/>
    </xf>
    <xf numFmtId="0" fontId="36" fillId="0" borderId="0" xfId="0" applyFont="1" applyAlignment="1">
      <alignment/>
    </xf>
    <xf numFmtId="0" fontId="35" fillId="0" borderId="11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7" fillId="0" borderId="28" xfId="0" applyFont="1" applyBorder="1" applyAlignment="1">
      <alignment/>
    </xf>
    <xf numFmtId="0" fontId="36" fillId="0" borderId="28" xfId="0" applyFont="1" applyBorder="1" applyAlignment="1">
      <alignment/>
    </xf>
    <xf numFmtId="43" fontId="36" fillId="0" borderId="28" xfId="38" applyFont="1" applyBorder="1" applyAlignment="1">
      <alignment/>
    </xf>
    <xf numFmtId="0" fontId="36" fillId="0" borderId="29" xfId="0" applyFont="1" applyBorder="1" applyAlignment="1">
      <alignment/>
    </xf>
    <xf numFmtId="43" fontId="38" fillId="0" borderId="29" xfId="38" applyFont="1" applyBorder="1" applyAlignment="1">
      <alignment/>
    </xf>
    <xf numFmtId="0" fontId="36" fillId="0" borderId="30" xfId="0" applyFont="1" applyBorder="1" applyAlignment="1">
      <alignment/>
    </xf>
    <xf numFmtId="43" fontId="38" fillId="0" borderId="30" xfId="38" applyFont="1" applyBorder="1" applyAlignment="1">
      <alignment/>
    </xf>
    <xf numFmtId="0" fontId="36" fillId="0" borderId="20" xfId="0" applyFont="1" applyFill="1" applyBorder="1" applyAlignment="1">
      <alignment horizontal="center"/>
    </xf>
    <xf numFmtId="43" fontId="38" fillId="0" borderId="14" xfId="38" applyFont="1" applyBorder="1" applyAlignment="1">
      <alignment/>
    </xf>
    <xf numFmtId="0" fontId="39" fillId="0" borderId="31" xfId="0" applyFont="1" applyBorder="1" applyAlignment="1">
      <alignment/>
    </xf>
    <xf numFmtId="0" fontId="5" fillId="0" borderId="0" xfId="0" applyFont="1" applyAlignment="1">
      <alignment/>
    </xf>
    <xf numFmtId="43" fontId="2" fillId="0" borderId="24" xfId="38" applyFont="1" applyBorder="1" applyAlignment="1">
      <alignment/>
    </xf>
    <xf numFmtId="43" fontId="2" fillId="0" borderId="12" xfId="38" applyFont="1" applyBorder="1" applyAlignment="1">
      <alignment/>
    </xf>
    <xf numFmtId="43" fontId="38" fillId="0" borderId="31" xfId="38" applyFont="1" applyBorder="1" applyAlignment="1">
      <alignment/>
    </xf>
    <xf numFmtId="0" fontId="36" fillId="0" borderId="31" xfId="0" applyFont="1" applyBorder="1" applyAlignment="1">
      <alignment/>
    </xf>
    <xf numFmtId="0" fontId="36" fillId="0" borderId="20" xfId="0" applyFont="1" applyBorder="1" applyAlignment="1">
      <alignment horizontal="center"/>
    </xf>
    <xf numFmtId="43" fontId="38" fillId="0" borderId="32" xfId="38" applyFont="1" applyBorder="1" applyAlignment="1">
      <alignment/>
    </xf>
    <xf numFmtId="43" fontId="38" fillId="0" borderId="33" xfId="38" applyFont="1" applyBorder="1" applyAlignment="1">
      <alignment/>
    </xf>
    <xf numFmtId="43" fontId="38" fillId="0" borderId="0" xfId="38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2" fillId="0" borderId="0" xfId="38" applyFont="1" applyAlignment="1">
      <alignment horizontal="right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SheetLayoutView="100" zoomScalePageLayoutView="0" workbookViewId="0" topLeftCell="A1">
      <selection activeCell="A15" sqref="A15"/>
    </sheetView>
  </sheetViews>
  <sheetFormatPr defaultColWidth="9.140625" defaultRowHeight="12.75"/>
  <cols>
    <col min="1" max="1" width="48.00390625" style="18" customWidth="1"/>
    <col min="2" max="2" width="10.28125" style="18" customWidth="1"/>
    <col min="3" max="4" width="15.7109375" style="18" customWidth="1"/>
    <col min="5" max="16384" width="9.140625" style="18" customWidth="1"/>
  </cols>
  <sheetData>
    <row r="1" spans="1:4" ht="21">
      <c r="A1" s="202" t="s">
        <v>18</v>
      </c>
      <c r="B1" s="202"/>
      <c r="C1" s="202"/>
      <c r="D1" s="202"/>
    </row>
    <row r="2" spans="1:4" ht="21">
      <c r="A2" s="202" t="s">
        <v>238</v>
      </c>
      <c r="B2" s="202"/>
      <c r="C2" s="202"/>
      <c r="D2" s="202"/>
    </row>
    <row r="3" spans="1:4" ht="21">
      <c r="A3" s="202" t="s">
        <v>364</v>
      </c>
      <c r="B3" s="202"/>
      <c r="C3" s="202"/>
      <c r="D3" s="202"/>
    </row>
    <row r="4" ht="4.5" customHeight="1"/>
    <row r="5" spans="1:4" ht="21" customHeight="1">
      <c r="A5" s="103" t="s">
        <v>13</v>
      </c>
      <c r="B5" s="56" t="s">
        <v>14</v>
      </c>
      <c r="C5" s="50" t="s">
        <v>15</v>
      </c>
      <c r="D5" s="56" t="s">
        <v>16</v>
      </c>
    </row>
    <row r="6" spans="1:4" ht="21" customHeight="1">
      <c r="A6" s="18" t="s">
        <v>211</v>
      </c>
      <c r="B6" s="19" t="s">
        <v>221</v>
      </c>
      <c r="C6" s="59">
        <v>6131924.87</v>
      </c>
      <c r="D6" s="59"/>
    </row>
    <row r="7" spans="1:4" ht="21" customHeight="1">
      <c r="A7" s="18" t="s">
        <v>212</v>
      </c>
      <c r="B7" s="19" t="s">
        <v>221</v>
      </c>
      <c r="C7" s="59">
        <v>431304.42</v>
      </c>
      <c r="D7" s="59"/>
    </row>
    <row r="8" spans="1:4" ht="21" customHeight="1">
      <c r="A8" s="18" t="s">
        <v>213</v>
      </c>
      <c r="B8" s="19" t="s">
        <v>221</v>
      </c>
      <c r="C8" s="59">
        <v>300.44</v>
      </c>
      <c r="D8" s="59"/>
    </row>
    <row r="9" spans="1:4" ht="21" customHeight="1">
      <c r="A9" s="18" t="s">
        <v>348</v>
      </c>
      <c r="B9" s="19" t="s">
        <v>221</v>
      </c>
      <c r="C9" s="59">
        <v>2162.97</v>
      </c>
      <c r="D9" s="59"/>
    </row>
    <row r="10" spans="1:4" ht="21" customHeight="1">
      <c r="A10" s="18" t="s">
        <v>214</v>
      </c>
      <c r="B10" s="19" t="s">
        <v>222</v>
      </c>
      <c r="C10" s="65">
        <v>23125.44</v>
      </c>
      <c r="D10" s="59"/>
    </row>
    <row r="11" spans="1:4" ht="21" customHeight="1">
      <c r="A11" s="18" t="s">
        <v>376</v>
      </c>
      <c r="B11" s="19" t="s">
        <v>221</v>
      </c>
      <c r="C11" s="59">
        <v>4072503.66</v>
      </c>
      <c r="D11" s="59"/>
    </row>
    <row r="12" spans="1:4" ht="21" customHeight="1">
      <c r="A12" s="18" t="s">
        <v>215</v>
      </c>
      <c r="B12" s="19" t="s">
        <v>223</v>
      </c>
      <c r="C12" s="59">
        <v>5838.3</v>
      </c>
      <c r="D12" s="59"/>
    </row>
    <row r="13" spans="1:4" ht="21" customHeight="1">
      <c r="A13" s="18" t="s">
        <v>22</v>
      </c>
      <c r="B13" s="19" t="s">
        <v>224</v>
      </c>
      <c r="C13" s="59">
        <v>1015694</v>
      </c>
      <c r="D13" s="59"/>
    </row>
    <row r="14" spans="1:4" ht="21" customHeight="1">
      <c r="A14" s="18" t="s">
        <v>182</v>
      </c>
      <c r="B14" s="19" t="s">
        <v>225</v>
      </c>
      <c r="C14" s="59">
        <v>2442347</v>
      </c>
      <c r="D14" s="59"/>
    </row>
    <row r="15" spans="1:4" ht="21" customHeight="1">
      <c r="A15" s="18" t="s">
        <v>183</v>
      </c>
      <c r="B15" s="19" t="s">
        <v>226</v>
      </c>
      <c r="C15" s="59">
        <v>2957036.19</v>
      </c>
      <c r="D15" s="65"/>
    </row>
    <row r="16" spans="1:4" ht="21" customHeight="1">
      <c r="A16" s="18" t="s">
        <v>40</v>
      </c>
      <c r="B16" s="19" t="s">
        <v>227</v>
      </c>
      <c r="C16" s="59">
        <v>422931.5</v>
      </c>
      <c r="D16" s="59"/>
    </row>
    <row r="17" spans="1:4" ht="21" customHeight="1">
      <c r="A17" s="18" t="s">
        <v>19</v>
      </c>
      <c r="B17" s="19" t="s">
        <v>228</v>
      </c>
      <c r="C17" s="59">
        <v>1185354.75</v>
      </c>
      <c r="D17" s="59"/>
    </row>
    <row r="18" spans="1:4" ht="21" customHeight="1">
      <c r="A18" s="18" t="s">
        <v>20</v>
      </c>
      <c r="B18" s="19" t="s">
        <v>229</v>
      </c>
      <c r="C18" s="59">
        <v>448044.15</v>
      </c>
      <c r="D18" s="59"/>
    </row>
    <row r="19" spans="1:4" ht="21" customHeight="1">
      <c r="A19" s="18" t="s">
        <v>41</v>
      </c>
      <c r="B19" s="19" t="s">
        <v>230</v>
      </c>
      <c r="C19" s="59">
        <v>213692.19</v>
      </c>
      <c r="D19" s="59"/>
    </row>
    <row r="20" spans="1:4" ht="21" customHeight="1">
      <c r="A20" s="18" t="s">
        <v>36</v>
      </c>
      <c r="B20" s="19" t="s">
        <v>231</v>
      </c>
      <c r="C20" s="59">
        <v>483964</v>
      </c>
      <c r="D20" s="59"/>
    </row>
    <row r="21" spans="1:4" ht="21" customHeight="1">
      <c r="A21" s="18" t="s">
        <v>21</v>
      </c>
      <c r="B21" s="19" t="s">
        <v>232</v>
      </c>
      <c r="C21" s="59">
        <v>70420</v>
      </c>
      <c r="D21" s="59"/>
    </row>
    <row r="22" spans="1:4" ht="21" customHeight="1">
      <c r="A22" s="18" t="s">
        <v>43</v>
      </c>
      <c r="B22" s="19" t="s">
        <v>233</v>
      </c>
      <c r="C22" s="59">
        <v>25000</v>
      </c>
      <c r="D22" s="59"/>
    </row>
    <row r="23" spans="1:4" ht="21" customHeight="1">
      <c r="A23" s="18" t="s">
        <v>377</v>
      </c>
      <c r="B23" s="19"/>
      <c r="C23" s="59">
        <v>4160300</v>
      </c>
      <c r="D23" s="59"/>
    </row>
    <row r="24" spans="1:4" ht="21" customHeight="1">
      <c r="A24" s="18" t="s">
        <v>378</v>
      </c>
      <c r="B24" s="19"/>
      <c r="C24" s="59">
        <v>510000</v>
      </c>
      <c r="D24" s="59"/>
    </row>
    <row r="25" spans="1:4" ht="21" customHeight="1">
      <c r="A25" s="18" t="s">
        <v>379</v>
      </c>
      <c r="B25" s="19"/>
      <c r="C25" s="59">
        <v>304890.01</v>
      </c>
      <c r="D25" s="59"/>
    </row>
    <row r="26" spans="1:4" ht="21" customHeight="1">
      <c r="A26" s="18" t="s">
        <v>380</v>
      </c>
      <c r="B26" s="19"/>
      <c r="C26" s="59">
        <v>136000</v>
      </c>
      <c r="D26" s="59"/>
    </row>
    <row r="27" spans="1:4" ht="21" customHeight="1">
      <c r="A27" s="18" t="s">
        <v>381</v>
      </c>
      <c r="B27" s="19"/>
      <c r="C27" s="59">
        <v>3500</v>
      </c>
      <c r="D27" s="59"/>
    </row>
    <row r="28" spans="1:4" ht="21" customHeight="1">
      <c r="A28" s="18" t="s">
        <v>382</v>
      </c>
      <c r="B28" s="19"/>
      <c r="C28" s="59">
        <v>10000</v>
      </c>
      <c r="D28" s="59"/>
    </row>
    <row r="29" spans="1:4" ht="21" customHeight="1">
      <c r="A29" s="18" t="s">
        <v>217</v>
      </c>
      <c r="B29" s="19"/>
      <c r="C29" s="59"/>
      <c r="D29" s="59">
        <v>519278.57</v>
      </c>
    </row>
    <row r="30" spans="1:4" ht="21" customHeight="1">
      <c r="A30" s="18" t="s">
        <v>9</v>
      </c>
      <c r="B30" s="19" t="s">
        <v>234</v>
      </c>
      <c r="C30" s="59"/>
      <c r="D30" s="59">
        <v>2319715.07</v>
      </c>
    </row>
    <row r="31" spans="1:4" ht="21" customHeight="1">
      <c r="A31" s="18" t="s">
        <v>63</v>
      </c>
      <c r="B31" s="19" t="s">
        <v>235</v>
      </c>
      <c r="C31" s="59"/>
      <c r="D31" s="59">
        <v>5104477.07</v>
      </c>
    </row>
    <row r="32" spans="1:4" ht="21" customHeight="1">
      <c r="A32" s="18" t="s">
        <v>218</v>
      </c>
      <c r="B32" s="19" t="s">
        <v>236</v>
      </c>
      <c r="C32" s="59"/>
      <c r="D32" s="59">
        <v>16593973.78</v>
      </c>
    </row>
    <row r="33" spans="1:4" ht="21" customHeight="1">
      <c r="A33" s="18" t="s">
        <v>287</v>
      </c>
      <c r="B33" s="19" t="s">
        <v>285</v>
      </c>
      <c r="C33" s="59"/>
      <c r="D33" s="59">
        <v>209960</v>
      </c>
    </row>
    <row r="34" spans="1:4" ht="21" customHeight="1">
      <c r="A34" s="18" t="s">
        <v>286</v>
      </c>
      <c r="B34" s="19" t="s">
        <v>288</v>
      </c>
      <c r="C34" s="59"/>
      <c r="D34" s="59">
        <v>13811</v>
      </c>
    </row>
    <row r="35" spans="1:4" ht="21" customHeight="1">
      <c r="A35" s="18" t="s">
        <v>219</v>
      </c>
      <c r="B35" s="19" t="s">
        <v>237</v>
      </c>
      <c r="C35" s="59"/>
      <c r="D35" s="59">
        <v>295118.4</v>
      </c>
    </row>
    <row r="36" spans="2:4" ht="21" customHeight="1">
      <c r="B36" s="19"/>
      <c r="C36" s="59"/>
      <c r="D36" s="59"/>
    </row>
    <row r="37" spans="2:4" ht="21" customHeight="1" thickBot="1">
      <c r="B37" s="104"/>
      <c r="C37" s="105">
        <f>SUM(C6:C36)</f>
        <v>25056333.890000004</v>
      </c>
      <c r="D37" s="105">
        <f>SUM(D6:D36)</f>
        <v>25056333.889999997</v>
      </c>
    </row>
    <row r="38" ht="21.75" thickTop="1"/>
  </sheetData>
  <sheetProtection/>
  <mergeCells count="3">
    <mergeCell ref="A1:D1"/>
    <mergeCell ref="A2:D2"/>
    <mergeCell ref="A3:D3"/>
  </mergeCells>
  <printOptions/>
  <pageMargins left="0.7480314960629921" right="0.15748031496062992" top="0.3937007874015748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SheetLayoutView="100" zoomScalePageLayoutView="0" workbookViewId="0" topLeftCell="A10">
      <selection activeCell="D15" sqref="D15"/>
    </sheetView>
  </sheetViews>
  <sheetFormatPr defaultColWidth="9.140625" defaultRowHeight="12.75"/>
  <cols>
    <col min="1" max="1" width="4.57421875" style="1" customWidth="1"/>
    <col min="2" max="2" width="21.7109375" style="1" customWidth="1"/>
    <col min="3" max="3" width="13.28125" style="1" customWidth="1"/>
    <col min="4" max="4" width="3.421875" style="1" customWidth="1"/>
    <col min="5" max="5" width="13.28125" style="1" customWidth="1"/>
    <col min="6" max="6" width="3.421875" style="1" customWidth="1"/>
    <col min="7" max="7" width="13.28125" style="1" customWidth="1"/>
    <col min="8" max="8" width="3.421875" style="1" customWidth="1"/>
    <col min="9" max="9" width="13.28125" style="1" customWidth="1"/>
    <col min="10" max="10" width="3.421875" style="1" customWidth="1"/>
    <col min="11" max="11" width="7.00390625" style="1" customWidth="1"/>
    <col min="12" max="12" width="21.7109375" style="1" customWidth="1"/>
    <col min="13" max="13" width="13.28125" style="1" customWidth="1"/>
    <col min="14" max="14" width="3.421875" style="1" customWidth="1"/>
    <col min="15" max="16384" width="9.140625" style="1" customWidth="1"/>
  </cols>
  <sheetData>
    <row r="1" spans="1:14" ht="21">
      <c r="A1" s="219" t="s">
        <v>23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21">
      <c r="A2" s="219" t="s">
        <v>66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4" ht="21">
      <c r="A3" s="219" t="s">
        <v>364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ht="11.25" customHeight="1"/>
    <row r="5" spans="1:14" ht="27" customHeight="1">
      <c r="A5" s="221" t="s">
        <v>67</v>
      </c>
      <c r="B5" s="221"/>
      <c r="C5" s="221" t="s">
        <v>68</v>
      </c>
      <c r="D5" s="221"/>
      <c r="E5" s="221" t="s">
        <v>69</v>
      </c>
      <c r="F5" s="221"/>
      <c r="G5" s="221" t="s">
        <v>80</v>
      </c>
      <c r="H5" s="221"/>
      <c r="I5" s="221" t="s">
        <v>70</v>
      </c>
      <c r="J5" s="221"/>
      <c r="K5" s="221" t="s">
        <v>71</v>
      </c>
      <c r="L5" s="221"/>
      <c r="M5" s="221" t="s">
        <v>72</v>
      </c>
      <c r="N5" s="221"/>
    </row>
    <row r="6" spans="1:14" ht="21">
      <c r="A6" s="73" t="s">
        <v>73</v>
      </c>
      <c r="B6" s="2" t="s">
        <v>74</v>
      </c>
      <c r="C6" s="2"/>
      <c r="D6" s="2"/>
      <c r="E6" s="2"/>
      <c r="F6" s="2"/>
      <c r="G6" s="2"/>
      <c r="H6" s="2"/>
      <c r="I6" s="2"/>
      <c r="J6" s="2"/>
      <c r="K6" s="73">
        <v>1</v>
      </c>
      <c r="L6" s="2" t="s">
        <v>81</v>
      </c>
      <c r="M6" s="87">
        <v>887130</v>
      </c>
      <c r="N6" s="73" t="s">
        <v>17</v>
      </c>
    </row>
    <row r="7" spans="1:14" ht="21">
      <c r="A7" s="101"/>
      <c r="B7" s="3" t="s">
        <v>75</v>
      </c>
      <c r="C7" s="101" t="s">
        <v>17</v>
      </c>
      <c r="D7" s="101" t="s">
        <v>17</v>
      </c>
      <c r="E7" s="101" t="s">
        <v>17</v>
      </c>
      <c r="F7" s="101" t="s">
        <v>17</v>
      </c>
      <c r="G7" s="101" t="s">
        <v>17</v>
      </c>
      <c r="H7" s="101" t="s">
        <v>17</v>
      </c>
      <c r="I7" s="101" t="s">
        <v>17</v>
      </c>
      <c r="J7" s="101" t="s">
        <v>17</v>
      </c>
      <c r="K7" s="101"/>
      <c r="L7" s="3" t="s">
        <v>82</v>
      </c>
      <c r="M7" s="76"/>
      <c r="N7" s="101"/>
    </row>
    <row r="8" spans="1:14" ht="21">
      <c r="A8" s="101"/>
      <c r="B8" s="3" t="s">
        <v>76</v>
      </c>
      <c r="C8" s="76">
        <v>1709000</v>
      </c>
      <c r="D8" s="77" t="s">
        <v>17</v>
      </c>
      <c r="E8" s="101" t="s">
        <v>17</v>
      </c>
      <c r="F8" s="77" t="s">
        <v>17</v>
      </c>
      <c r="G8" s="77" t="s">
        <v>17</v>
      </c>
      <c r="H8" s="77" t="s">
        <v>17</v>
      </c>
      <c r="I8" s="76">
        <v>1709000</v>
      </c>
      <c r="J8" s="101" t="s">
        <v>17</v>
      </c>
      <c r="K8" s="101">
        <v>2</v>
      </c>
      <c r="L8" s="3" t="s">
        <v>83</v>
      </c>
      <c r="M8" s="76">
        <v>1745104</v>
      </c>
      <c r="N8" s="101" t="s">
        <v>17</v>
      </c>
    </row>
    <row r="9" spans="1:14" ht="21">
      <c r="A9" s="101"/>
      <c r="B9" s="3" t="s">
        <v>98</v>
      </c>
      <c r="C9" s="77">
        <v>170800</v>
      </c>
      <c r="D9" s="101" t="s">
        <v>17</v>
      </c>
      <c r="E9" s="77" t="s">
        <v>17</v>
      </c>
      <c r="F9" s="77" t="s">
        <v>96</v>
      </c>
      <c r="G9" s="101" t="s">
        <v>17</v>
      </c>
      <c r="H9" s="101" t="s">
        <v>17</v>
      </c>
      <c r="I9" s="76">
        <v>170800</v>
      </c>
      <c r="J9" s="101" t="s">
        <v>96</v>
      </c>
      <c r="K9" s="101">
        <v>3</v>
      </c>
      <c r="L9" s="3" t="s">
        <v>84</v>
      </c>
      <c r="M9" s="76">
        <v>1449700</v>
      </c>
      <c r="N9" s="101" t="s">
        <v>17</v>
      </c>
    </row>
    <row r="10" spans="1:14" ht="21">
      <c r="A10" s="101"/>
      <c r="B10" s="3" t="s">
        <v>99</v>
      </c>
      <c r="C10" s="77">
        <v>417500</v>
      </c>
      <c r="D10" s="101" t="s">
        <v>17</v>
      </c>
      <c r="E10" s="77" t="s">
        <v>17</v>
      </c>
      <c r="F10" s="77" t="s">
        <v>96</v>
      </c>
      <c r="G10" s="77" t="s">
        <v>17</v>
      </c>
      <c r="H10" s="77" t="s">
        <v>17</v>
      </c>
      <c r="I10" s="76">
        <v>417500</v>
      </c>
      <c r="J10" s="101" t="s">
        <v>96</v>
      </c>
      <c r="K10" s="101">
        <v>4</v>
      </c>
      <c r="L10" s="3" t="s">
        <v>85</v>
      </c>
      <c r="M10" s="76">
        <v>1453852</v>
      </c>
      <c r="N10" s="101" t="s">
        <v>17</v>
      </c>
    </row>
    <row r="11" spans="1:14" ht="21">
      <c r="A11" s="101" t="s">
        <v>77</v>
      </c>
      <c r="B11" s="3" t="s">
        <v>78</v>
      </c>
      <c r="C11" s="76"/>
      <c r="D11" s="77"/>
      <c r="E11" s="76"/>
      <c r="F11" s="77"/>
      <c r="G11" s="76"/>
      <c r="H11" s="77"/>
      <c r="I11" s="76"/>
      <c r="J11" s="101"/>
      <c r="K11" s="101">
        <v>5</v>
      </c>
      <c r="L11" s="3" t="s">
        <v>111</v>
      </c>
      <c r="M11" s="76">
        <v>547869</v>
      </c>
      <c r="N11" s="101" t="s">
        <v>17</v>
      </c>
    </row>
    <row r="12" spans="1:14" ht="21">
      <c r="A12" s="101"/>
      <c r="B12" s="3" t="s">
        <v>79</v>
      </c>
      <c r="C12" s="76">
        <v>1293431</v>
      </c>
      <c r="D12" s="77" t="s">
        <v>17</v>
      </c>
      <c r="E12" s="77" t="s">
        <v>17</v>
      </c>
      <c r="F12" s="77" t="s">
        <v>17</v>
      </c>
      <c r="G12" s="77" t="s">
        <v>17</v>
      </c>
      <c r="H12" s="77" t="s">
        <v>17</v>
      </c>
      <c r="I12" s="76">
        <v>1293431</v>
      </c>
      <c r="J12" s="101" t="s">
        <v>17</v>
      </c>
      <c r="K12" s="3"/>
      <c r="L12" s="3" t="s">
        <v>112</v>
      </c>
      <c r="M12" s="3"/>
      <c r="N12" s="3"/>
    </row>
    <row r="13" spans="1:14" ht="21">
      <c r="A13" s="101"/>
      <c r="B13" s="3" t="s">
        <v>107</v>
      </c>
      <c r="C13" s="76">
        <v>29800</v>
      </c>
      <c r="D13" s="77" t="s">
        <v>96</v>
      </c>
      <c r="E13" s="77" t="s">
        <v>17</v>
      </c>
      <c r="F13" s="77" t="s">
        <v>17</v>
      </c>
      <c r="G13" s="77" t="s">
        <v>17</v>
      </c>
      <c r="H13" s="77" t="s">
        <v>17</v>
      </c>
      <c r="I13" s="76">
        <v>29800</v>
      </c>
      <c r="J13" s="101" t="s">
        <v>96</v>
      </c>
      <c r="K13" s="101">
        <v>6</v>
      </c>
      <c r="L13" s="3" t="s">
        <v>127</v>
      </c>
      <c r="M13" s="76">
        <v>24750</v>
      </c>
      <c r="N13" s="3" t="s">
        <v>126</v>
      </c>
    </row>
    <row r="14" spans="1:14" ht="21">
      <c r="A14" s="101"/>
      <c r="B14" s="3" t="s">
        <v>100</v>
      </c>
      <c r="C14" s="76">
        <v>76534</v>
      </c>
      <c r="D14" s="77" t="s">
        <v>17</v>
      </c>
      <c r="E14" s="77" t="s">
        <v>17</v>
      </c>
      <c r="F14" s="77" t="s">
        <v>17</v>
      </c>
      <c r="G14" s="77" t="s">
        <v>17</v>
      </c>
      <c r="H14" s="77" t="s">
        <v>17</v>
      </c>
      <c r="I14" s="76">
        <v>76534</v>
      </c>
      <c r="J14" s="101" t="s">
        <v>17</v>
      </c>
      <c r="K14" s="101">
        <v>7</v>
      </c>
      <c r="L14" s="3" t="s">
        <v>251</v>
      </c>
      <c r="M14" s="76">
        <v>50000</v>
      </c>
      <c r="N14" s="101" t="s">
        <v>96</v>
      </c>
    </row>
    <row r="15" spans="1:14" ht="21">
      <c r="A15" s="3"/>
      <c r="B15" s="3" t="s">
        <v>101</v>
      </c>
      <c r="C15" s="76">
        <v>818000</v>
      </c>
      <c r="D15" s="77" t="s">
        <v>17</v>
      </c>
      <c r="E15" s="77" t="s">
        <v>17</v>
      </c>
      <c r="F15" s="77" t="s">
        <v>17</v>
      </c>
      <c r="G15" s="77" t="s">
        <v>17</v>
      </c>
      <c r="H15" s="77" t="s">
        <v>17</v>
      </c>
      <c r="I15" s="76">
        <v>818000</v>
      </c>
      <c r="J15" s="101" t="s">
        <v>17</v>
      </c>
      <c r="K15" s="101">
        <v>8</v>
      </c>
      <c r="L15" s="3" t="s">
        <v>276</v>
      </c>
      <c r="M15" s="76">
        <v>29000</v>
      </c>
      <c r="N15" s="101" t="s">
        <v>96</v>
      </c>
    </row>
    <row r="16" spans="1:14" ht="21">
      <c r="A16" s="3"/>
      <c r="B16" s="3" t="s">
        <v>102</v>
      </c>
      <c r="C16" s="77">
        <v>95000</v>
      </c>
      <c r="D16" s="101" t="s">
        <v>17</v>
      </c>
      <c r="E16" s="77" t="s">
        <v>17</v>
      </c>
      <c r="F16" s="77" t="s">
        <v>96</v>
      </c>
      <c r="G16" s="77" t="s">
        <v>17</v>
      </c>
      <c r="H16" s="77" t="s">
        <v>17</v>
      </c>
      <c r="I16" s="77">
        <v>95000</v>
      </c>
      <c r="J16" s="77" t="s">
        <v>96</v>
      </c>
      <c r="K16" s="3"/>
      <c r="L16" s="3"/>
      <c r="M16" s="3"/>
      <c r="N16" s="3"/>
    </row>
    <row r="17" spans="1:14" ht="21">
      <c r="A17" s="3"/>
      <c r="B17" s="3" t="s">
        <v>106</v>
      </c>
      <c r="C17" s="77">
        <v>33900</v>
      </c>
      <c r="D17" s="101" t="s">
        <v>17</v>
      </c>
      <c r="E17" s="77" t="s">
        <v>17</v>
      </c>
      <c r="F17" s="77" t="s">
        <v>96</v>
      </c>
      <c r="G17" s="77" t="s">
        <v>17</v>
      </c>
      <c r="H17" s="77" t="s">
        <v>17</v>
      </c>
      <c r="I17" s="77">
        <v>33900</v>
      </c>
      <c r="J17" s="77" t="s">
        <v>96</v>
      </c>
      <c r="K17" s="3"/>
      <c r="L17" s="3"/>
      <c r="M17" s="3"/>
      <c r="N17" s="3"/>
    </row>
    <row r="18" spans="1:14" ht="21">
      <c r="A18" s="3"/>
      <c r="B18" s="3" t="s">
        <v>103</v>
      </c>
      <c r="C18" s="77">
        <v>310030</v>
      </c>
      <c r="D18" s="101" t="s">
        <v>17</v>
      </c>
      <c r="E18" s="77">
        <v>42000</v>
      </c>
      <c r="F18" s="77" t="s">
        <v>96</v>
      </c>
      <c r="G18" s="77">
        <v>30470</v>
      </c>
      <c r="H18" s="77" t="s">
        <v>17</v>
      </c>
      <c r="I18" s="77">
        <v>321560</v>
      </c>
      <c r="J18" s="77" t="s">
        <v>96</v>
      </c>
      <c r="K18" s="3"/>
      <c r="L18" s="3"/>
      <c r="M18" s="3"/>
      <c r="N18" s="3"/>
    </row>
    <row r="19" spans="1:14" ht="21">
      <c r="A19" s="3"/>
      <c r="B19" s="3" t="s">
        <v>104</v>
      </c>
      <c r="C19" s="77">
        <v>316780</v>
      </c>
      <c r="D19" s="101" t="s">
        <v>17</v>
      </c>
      <c r="E19" s="77">
        <v>0</v>
      </c>
      <c r="F19" s="77" t="s">
        <v>96</v>
      </c>
      <c r="G19" s="77" t="s">
        <v>17</v>
      </c>
      <c r="H19" s="77" t="s">
        <v>17</v>
      </c>
      <c r="I19" s="77">
        <v>316780</v>
      </c>
      <c r="J19" s="77" t="s">
        <v>96</v>
      </c>
      <c r="K19" s="3"/>
      <c r="L19" s="3"/>
      <c r="M19" s="3"/>
      <c r="N19" s="3"/>
    </row>
    <row r="20" spans="1:14" ht="21">
      <c r="A20" s="3"/>
      <c r="B20" s="3" t="s">
        <v>105</v>
      </c>
      <c r="C20" s="77">
        <v>3400</v>
      </c>
      <c r="D20" s="101" t="s">
        <v>17</v>
      </c>
      <c r="E20" s="77" t="s">
        <v>17</v>
      </c>
      <c r="F20" s="77" t="s">
        <v>96</v>
      </c>
      <c r="G20" s="77" t="s">
        <v>17</v>
      </c>
      <c r="H20" s="77" t="s">
        <v>17</v>
      </c>
      <c r="I20" s="77">
        <v>3400</v>
      </c>
      <c r="J20" s="77" t="s">
        <v>96</v>
      </c>
      <c r="K20" s="3"/>
      <c r="L20" s="3"/>
      <c r="M20" s="3"/>
      <c r="N20" s="3"/>
    </row>
    <row r="21" spans="1:14" ht="21">
      <c r="A21" s="3"/>
      <c r="B21" s="3" t="s">
        <v>108</v>
      </c>
      <c r="C21" s="77">
        <v>55000</v>
      </c>
      <c r="D21" s="101" t="s">
        <v>96</v>
      </c>
      <c r="E21" s="77" t="s">
        <v>17</v>
      </c>
      <c r="F21" s="77" t="s">
        <v>17</v>
      </c>
      <c r="G21" s="77" t="s">
        <v>17</v>
      </c>
      <c r="H21" s="77" t="s">
        <v>17</v>
      </c>
      <c r="I21" s="77">
        <v>55000</v>
      </c>
      <c r="J21" s="77" t="s">
        <v>96</v>
      </c>
      <c r="K21" s="3"/>
      <c r="L21" s="3"/>
      <c r="M21" s="3"/>
      <c r="N21" s="3"/>
    </row>
    <row r="22" spans="1:14" ht="21">
      <c r="A22" s="3"/>
      <c r="B22" s="3" t="s">
        <v>109</v>
      </c>
      <c r="C22" s="77">
        <v>56000</v>
      </c>
      <c r="D22" s="101" t="s">
        <v>96</v>
      </c>
      <c r="E22" s="77" t="s">
        <v>17</v>
      </c>
      <c r="F22" s="77" t="s">
        <v>17</v>
      </c>
      <c r="G22" s="77" t="s">
        <v>17</v>
      </c>
      <c r="H22" s="77" t="s">
        <v>17</v>
      </c>
      <c r="I22" s="77">
        <v>56000</v>
      </c>
      <c r="J22" s="77" t="s">
        <v>96</v>
      </c>
      <c r="K22" s="3"/>
      <c r="L22" s="3"/>
      <c r="M22" s="3"/>
      <c r="N22" s="3"/>
    </row>
    <row r="23" spans="1:14" ht="21">
      <c r="A23" s="3"/>
      <c r="B23" s="3" t="s">
        <v>110</v>
      </c>
      <c r="C23" s="77">
        <v>527900</v>
      </c>
      <c r="D23" s="101" t="s">
        <v>96</v>
      </c>
      <c r="E23" s="77" t="s">
        <v>17</v>
      </c>
      <c r="F23" s="77" t="s">
        <v>17</v>
      </c>
      <c r="G23" s="77" t="s">
        <v>17</v>
      </c>
      <c r="H23" s="77" t="s">
        <v>17</v>
      </c>
      <c r="I23" s="77">
        <v>527900</v>
      </c>
      <c r="J23" s="77" t="s">
        <v>96</v>
      </c>
      <c r="K23" s="3"/>
      <c r="L23" s="3"/>
      <c r="M23" s="3"/>
      <c r="N23" s="3"/>
    </row>
    <row r="24" spans="1:14" ht="21">
      <c r="A24" s="3"/>
      <c r="B24" s="3" t="s">
        <v>249</v>
      </c>
      <c r="C24" s="77">
        <v>80000</v>
      </c>
      <c r="D24" s="101" t="s">
        <v>17</v>
      </c>
      <c r="E24" s="77">
        <v>0</v>
      </c>
      <c r="F24" s="77" t="s">
        <v>96</v>
      </c>
      <c r="G24" s="77"/>
      <c r="H24" s="77"/>
      <c r="I24" s="77">
        <v>80000</v>
      </c>
      <c r="J24" s="77" t="s">
        <v>96</v>
      </c>
      <c r="K24" s="3"/>
      <c r="L24" s="3"/>
      <c r="M24" s="3"/>
      <c r="N24" s="3"/>
    </row>
    <row r="25" spans="1:14" ht="21">
      <c r="A25" s="130"/>
      <c r="B25" s="130" t="s">
        <v>250</v>
      </c>
      <c r="C25" s="77">
        <v>182800</v>
      </c>
      <c r="D25" s="89" t="s">
        <v>96</v>
      </c>
      <c r="E25" s="77">
        <v>0</v>
      </c>
      <c r="F25" s="77" t="s">
        <v>17</v>
      </c>
      <c r="G25" s="77" t="s">
        <v>17</v>
      </c>
      <c r="H25" s="77" t="s">
        <v>17</v>
      </c>
      <c r="I25" s="88">
        <v>182800</v>
      </c>
      <c r="J25" s="77" t="s">
        <v>96</v>
      </c>
      <c r="K25" s="130"/>
      <c r="L25" s="130"/>
      <c r="M25" s="130"/>
      <c r="N25" s="130"/>
    </row>
    <row r="26" spans="3:14" ht="21.75" thickBot="1">
      <c r="C26" s="131">
        <f>SUM(C8:C25)</f>
        <v>6175875</v>
      </c>
      <c r="D26" s="132" t="s">
        <v>17</v>
      </c>
      <c r="E26" s="131">
        <f>SUM(E8:E25)</f>
        <v>42000</v>
      </c>
      <c r="F26" s="132" t="s">
        <v>17</v>
      </c>
      <c r="G26" s="132">
        <f>SUM(G18:G25)</f>
        <v>30470</v>
      </c>
      <c r="H26" s="132" t="s">
        <v>17</v>
      </c>
      <c r="I26" s="131">
        <f>SUM(I8:I25)</f>
        <v>6187405</v>
      </c>
      <c r="J26" s="133" t="s">
        <v>17</v>
      </c>
      <c r="K26" s="75"/>
      <c r="L26" s="75"/>
      <c r="M26" s="131">
        <f>SUM(M6:M25)</f>
        <v>6187405</v>
      </c>
      <c r="N26" s="133" t="s">
        <v>17</v>
      </c>
    </row>
    <row r="27" ht="21.75" thickTop="1"/>
    <row r="28" spans="1:2" ht="21">
      <c r="A28" s="1" t="s">
        <v>86</v>
      </c>
      <c r="B28" s="1" t="s">
        <v>87</v>
      </c>
    </row>
    <row r="29" ht="21">
      <c r="B29" s="1" t="s">
        <v>88</v>
      </c>
    </row>
    <row r="30" ht="21">
      <c r="B30" s="1" t="s">
        <v>459</v>
      </c>
    </row>
  </sheetData>
  <sheetProtection/>
  <mergeCells count="10">
    <mergeCell ref="A1:N1"/>
    <mergeCell ref="A2:N2"/>
    <mergeCell ref="A3:N3"/>
    <mergeCell ref="A5:B5"/>
    <mergeCell ref="C5:D5"/>
    <mergeCell ref="E5:F5"/>
    <mergeCell ref="G5:H5"/>
    <mergeCell ref="I5:J5"/>
    <mergeCell ref="K5:L5"/>
    <mergeCell ref="M5:N5"/>
  </mergeCells>
  <printOptions/>
  <pageMargins left="0.5511811023622047" right="0.35433070866141736" top="0.11811023622047245" bottom="0.11811023622047245" header="0.5118110236220472" footer="0.5118110236220472"/>
  <pageSetup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7">
      <selection activeCell="D14" sqref="D14"/>
    </sheetView>
  </sheetViews>
  <sheetFormatPr defaultColWidth="9.140625" defaultRowHeight="12.75"/>
  <cols>
    <col min="1" max="1" width="6.421875" style="14" customWidth="1"/>
    <col min="2" max="2" width="16.28125" style="14" customWidth="1"/>
    <col min="3" max="3" width="21.8515625" style="14" customWidth="1"/>
    <col min="4" max="4" width="33.28125" style="14" customWidth="1"/>
    <col min="5" max="5" width="12.421875" style="14" customWidth="1"/>
    <col min="6" max="6" width="11.421875" style="14" customWidth="1"/>
    <col min="7" max="7" width="18.7109375" style="14" customWidth="1"/>
    <col min="8" max="8" width="22.140625" style="14" customWidth="1"/>
    <col min="9" max="16384" width="9.140625" style="14" customWidth="1"/>
  </cols>
  <sheetData>
    <row r="1" spans="1:8" ht="26.25">
      <c r="A1" s="210" t="s">
        <v>18</v>
      </c>
      <c r="B1" s="210"/>
      <c r="C1" s="210"/>
      <c r="D1" s="210"/>
      <c r="E1" s="210"/>
      <c r="F1" s="210"/>
      <c r="G1" s="210"/>
      <c r="H1" s="210"/>
    </row>
    <row r="2" spans="1:8" ht="26.25">
      <c r="A2" s="210" t="s">
        <v>269</v>
      </c>
      <c r="B2" s="210"/>
      <c r="C2" s="210"/>
      <c r="D2" s="210"/>
      <c r="E2" s="210"/>
      <c r="F2" s="210"/>
      <c r="G2" s="210"/>
      <c r="H2" s="210"/>
    </row>
    <row r="3" spans="1:8" ht="26.25">
      <c r="A3" s="222" t="s">
        <v>420</v>
      </c>
      <c r="B3" s="222"/>
      <c r="C3" s="222"/>
      <c r="D3" s="222"/>
      <c r="E3" s="222"/>
      <c r="F3" s="222"/>
      <c r="G3" s="222"/>
      <c r="H3" s="222"/>
    </row>
    <row r="4" spans="1:8" ht="23.25">
      <c r="A4" s="134" t="s">
        <v>199</v>
      </c>
      <c r="B4" s="134" t="s">
        <v>274</v>
      </c>
      <c r="C4" s="134" t="s">
        <v>67</v>
      </c>
      <c r="D4" s="134" t="s">
        <v>270</v>
      </c>
      <c r="E4" s="134" t="s">
        <v>271</v>
      </c>
      <c r="F4" s="134" t="s">
        <v>272</v>
      </c>
      <c r="G4" s="135" t="s">
        <v>273</v>
      </c>
      <c r="H4" s="134" t="s">
        <v>71</v>
      </c>
    </row>
    <row r="5" spans="1:8" ht="23.25">
      <c r="A5" s="136">
        <v>1</v>
      </c>
      <c r="B5" s="137">
        <v>239217</v>
      </c>
      <c r="C5" s="138" t="s">
        <v>275</v>
      </c>
      <c r="D5" s="138" t="s">
        <v>421</v>
      </c>
      <c r="E5" s="139">
        <v>3500</v>
      </c>
      <c r="F5" s="136" t="s">
        <v>431</v>
      </c>
      <c r="G5" s="140">
        <v>7000</v>
      </c>
      <c r="H5" s="136" t="s">
        <v>424</v>
      </c>
    </row>
    <row r="6" spans="1:8" ht="23.25">
      <c r="A6" s="136">
        <v>2</v>
      </c>
      <c r="B6" s="137">
        <v>239217</v>
      </c>
      <c r="C6" s="138" t="s">
        <v>275</v>
      </c>
      <c r="D6" s="138" t="s">
        <v>345</v>
      </c>
      <c r="E6" s="139">
        <v>4500</v>
      </c>
      <c r="F6" s="136" t="s">
        <v>432</v>
      </c>
      <c r="G6" s="140">
        <v>4500</v>
      </c>
      <c r="H6" s="136" t="s">
        <v>425</v>
      </c>
    </row>
    <row r="7" spans="1:8" ht="23.25">
      <c r="A7" s="136"/>
      <c r="B7" s="137"/>
      <c r="C7" s="138"/>
      <c r="D7" s="138" t="s">
        <v>346</v>
      </c>
      <c r="E7" s="139"/>
      <c r="F7" s="136"/>
      <c r="G7" s="140"/>
      <c r="H7" s="136"/>
    </row>
    <row r="8" spans="1:8" ht="23.25">
      <c r="A8" s="136">
        <v>3</v>
      </c>
      <c r="B8" s="137">
        <v>239217</v>
      </c>
      <c r="C8" s="138" t="s">
        <v>275</v>
      </c>
      <c r="D8" s="138" t="s">
        <v>423</v>
      </c>
      <c r="E8" s="139">
        <v>3500</v>
      </c>
      <c r="F8" s="136" t="s">
        <v>422</v>
      </c>
      <c r="G8" s="140">
        <v>3500</v>
      </c>
      <c r="H8" s="136" t="s">
        <v>425</v>
      </c>
    </row>
    <row r="9" spans="1:8" ht="23.25">
      <c r="A9" s="136">
        <v>4</v>
      </c>
      <c r="B9" s="137">
        <v>239217</v>
      </c>
      <c r="C9" s="138" t="s">
        <v>275</v>
      </c>
      <c r="D9" s="138" t="s">
        <v>423</v>
      </c>
      <c r="E9" s="139">
        <v>3500</v>
      </c>
      <c r="F9" s="136" t="s">
        <v>422</v>
      </c>
      <c r="G9" s="140">
        <v>3500</v>
      </c>
      <c r="H9" s="136" t="s">
        <v>426</v>
      </c>
    </row>
    <row r="10" spans="1:8" ht="23.25">
      <c r="A10" s="136">
        <v>5</v>
      </c>
      <c r="B10" s="137">
        <v>239217</v>
      </c>
      <c r="C10" s="138" t="s">
        <v>275</v>
      </c>
      <c r="D10" s="138" t="s">
        <v>423</v>
      </c>
      <c r="E10" s="139">
        <v>3500</v>
      </c>
      <c r="F10" s="136" t="s">
        <v>422</v>
      </c>
      <c r="G10" s="140">
        <v>3500</v>
      </c>
      <c r="H10" s="136" t="s">
        <v>427</v>
      </c>
    </row>
    <row r="11" spans="1:8" ht="23.25">
      <c r="A11" s="136">
        <v>6</v>
      </c>
      <c r="B11" s="137">
        <v>239217</v>
      </c>
      <c r="C11" s="138" t="s">
        <v>275</v>
      </c>
      <c r="D11" s="138" t="s">
        <v>428</v>
      </c>
      <c r="E11" s="139">
        <v>4000</v>
      </c>
      <c r="F11" s="136" t="s">
        <v>430</v>
      </c>
      <c r="G11" s="140">
        <v>8000</v>
      </c>
      <c r="H11" s="136" t="s">
        <v>425</v>
      </c>
    </row>
    <row r="12" spans="1:10" ht="23.25">
      <c r="A12" s="136">
        <v>7</v>
      </c>
      <c r="B12" s="137">
        <v>239217</v>
      </c>
      <c r="C12" s="138" t="s">
        <v>275</v>
      </c>
      <c r="D12" s="138" t="s">
        <v>428</v>
      </c>
      <c r="E12" s="139">
        <v>4000</v>
      </c>
      <c r="F12" s="136" t="s">
        <v>430</v>
      </c>
      <c r="G12" s="140">
        <v>8000</v>
      </c>
      <c r="H12" s="136" t="s">
        <v>426</v>
      </c>
      <c r="J12" s="141"/>
    </row>
    <row r="13" spans="1:10" ht="23.25">
      <c r="A13" s="136">
        <v>8</v>
      </c>
      <c r="B13" s="137">
        <v>239217</v>
      </c>
      <c r="C13" s="138" t="s">
        <v>275</v>
      </c>
      <c r="D13" s="138" t="s">
        <v>428</v>
      </c>
      <c r="E13" s="139">
        <v>4000</v>
      </c>
      <c r="F13" s="136" t="s">
        <v>429</v>
      </c>
      <c r="G13" s="140">
        <v>4000</v>
      </c>
      <c r="H13" s="136" t="s">
        <v>427</v>
      </c>
      <c r="J13" s="141"/>
    </row>
    <row r="14" spans="1:8" ht="23.25">
      <c r="A14" s="136"/>
      <c r="B14" s="137"/>
      <c r="C14" s="138"/>
      <c r="D14" s="138"/>
      <c r="E14" s="139"/>
      <c r="F14" s="136"/>
      <c r="G14" s="140"/>
      <c r="H14" s="136"/>
    </row>
    <row r="15" spans="1:8" ht="23.25">
      <c r="A15" s="136"/>
      <c r="B15" s="137"/>
      <c r="C15" s="138"/>
      <c r="D15" s="138"/>
      <c r="E15" s="139"/>
      <c r="F15" s="136"/>
      <c r="G15" s="140"/>
      <c r="H15" s="136"/>
    </row>
    <row r="16" spans="1:8" ht="23.25">
      <c r="A16" s="136"/>
      <c r="B16" s="137"/>
      <c r="C16" s="138"/>
      <c r="D16" s="138"/>
      <c r="E16" s="139"/>
      <c r="F16" s="136"/>
      <c r="G16" s="140"/>
      <c r="H16" s="136"/>
    </row>
    <row r="17" spans="1:8" ht="23.25">
      <c r="A17" s="136"/>
      <c r="B17" s="137"/>
      <c r="C17" s="138"/>
      <c r="D17" s="138"/>
      <c r="E17" s="139"/>
      <c r="F17" s="136"/>
      <c r="G17" s="140"/>
      <c r="H17" s="136"/>
    </row>
    <row r="18" spans="1:8" ht="23.25">
      <c r="A18" s="136"/>
      <c r="B18" s="138"/>
      <c r="C18" s="138"/>
      <c r="D18" s="138"/>
      <c r="E18" s="139"/>
      <c r="F18" s="136"/>
      <c r="G18" s="140"/>
      <c r="H18" s="136"/>
    </row>
    <row r="19" spans="1:8" ht="23.25">
      <c r="A19" s="136"/>
      <c r="B19" s="137"/>
      <c r="C19" s="138"/>
      <c r="D19" s="138"/>
      <c r="E19" s="139"/>
      <c r="F19" s="136"/>
      <c r="G19" s="140"/>
      <c r="H19" s="136"/>
    </row>
    <row r="20" spans="1:8" ht="23.25">
      <c r="A20" s="136"/>
      <c r="B20" s="138"/>
      <c r="C20" s="138"/>
      <c r="D20" s="138"/>
      <c r="E20" s="139"/>
      <c r="F20" s="136"/>
      <c r="G20" s="140"/>
      <c r="H20" s="136"/>
    </row>
    <row r="21" spans="1:8" ht="23.25">
      <c r="A21" s="136"/>
      <c r="B21" s="137"/>
      <c r="C21" s="138"/>
      <c r="D21" s="138"/>
      <c r="E21" s="139"/>
      <c r="F21" s="136"/>
      <c r="G21" s="140"/>
      <c r="H21" s="136"/>
    </row>
    <row r="22" spans="1:8" ht="23.25">
      <c r="A22" s="142"/>
      <c r="B22" s="143"/>
      <c r="C22" s="143"/>
      <c r="D22" s="143"/>
      <c r="E22" s="144"/>
      <c r="F22" s="142"/>
      <c r="G22" s="145"/>
      <c r="H22" s="142"/>
    </row>
    <row r="23" spans="5:7" ht="24" thickBot="1">
      <c r="E23" s="14" t="s">
        <v>347</v>
      </c>
      <c r="F23" s="146"/>
      <c r="G23" s="147">
        <f>SUM(G5:G22)</f>
        <v>42000</v>
      </c>
    </row>
    <row r="24" ht="24" thickTop="1"/>
  </sheetData>
  <sheetProtection/>
  <mergeCells count="3">
    <mergeCell ref="A1:H1"/>
    <mergeCell ref="A2:H2"/>
    <mergeCell ref="A3:H3"/>
  </mergeCells>
  <printOptions/>
  <pageMargins left="0.35433070866141736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9.140625" style="1" customWidth="1"/>
    <col min="2" max="2" width="4.28125" style="1" customWidth="1"/>
    <col min="3" max="3" width="15.57421875" style="1" customWidth="1"/>
    <col min="4" max="4" width="21.140625" style="1" customWidth="1"/>
    <col min="5" max="5" width="15.140625" style="1" customWidth="1"/>
    <col min="6" max="6" width="6.00390625" style="1" customWidth="1"/>
    <col min="7" max="7" width="15.140625" style="1" customWidth="1"/>
    <col min="8" max="16384" width="9.140625" style="1" customWidth="1"/>
  </cols>
  <sheetData>
    <row r="1" spans="1:7" ht="21">
      <c r="A1" s="219" t="s">
        <v>18</v>
      </c>
      <c r="B1" s="219"/>
      <c r="C1" s="219"/>
      <c r="D1" s="219"/>
      <c r="E1" s="219"/>
      <c r="F1" s="219"/>
      <c r="G1" s="219"/>
    </row>
    <row r="2" spans="1:7" ht="21">
      <c r="A2" s="219" t="s">
        <v>89</v>
      </c>
      <c r="B2" s="219"/>
      <c r="C2" s="219"/>
      <c r="D2" s="219"/>
      <c r="E2" s="219"/>
      <c r="F2" s="219"/>
      <c r="G2" s="219"/>
    </row>
    <row r="3" spans="1:7" ht="21">
      <c r="A3" s="219" t="s">
        <v>364</v>
      </c>
      <c r="B3" s="219"/>
      <c r="C3" s="219"/>
      <c r="D3" s="219"/>
      <c r="E3" s="219"/>
      <c r="F3" s="219"/>
      <c r="G3" s="219"/>
    </row>
    <row r="5" ht="21">
      <c r="A5" s="193" t="s">
        <v>90</v>
      </c>
    </row>
    <row r="6" spans="2:7" ht="21">
      <c r="B6" s="1" t="s">
        <v>461</v>
      </c>
      <c r="E6" s="9"/>
      <c r="F6" s="9"/>
      <c r="G6" s="9">
        <v>3339233.39</v>
      </c>
    </row>
    <row r="7" spans="2:7" ht="21">
      <c r="B7" s="193" t="s">
        <v>463</v>
      </c>
      <c r="C7" s="1" t="s">
        <v>95</v>
      </c>
      <c r="E7" s="9"/>
      <c r="F7" s="9"/>
      <c r="G7" s="9">
        <v>8148.8</v>
      </c>
    </row>
    <row r="8" spans="2:7" ht="21">
      <c r="B8" s="193"/>
      <c r="E8" s="9"/>
      <c r="F8" s="9"/>
      <c r="G8" s="9"/>
    </row>
    <row r="9" spans="2:7" ht="21.75" thickBot="1">
      <c r="B9" s="1" t="s">
        <v>91</v>
      </c>
      <c r="E9" s="9"/>
      <c r="F9" s="9"/>
      <c r="G9" s="194">
        <f>SUM(G6-G7-G8)</f>
        <v>3331084.5900000003</v>
      </c>
    </row>
    <row r="10" spans="5:7" ht="21.75" thickTop="1">
      <c r="E10" s="9"/>
      <c r="F10" s="9"/>
      <c r="G10" s="9"/>
    </row>
    <row r="11" spans="1:9" ht="21">
      <c r="A11" s="193" t="s">
        <v>92</v>
      </c>
      <c r="E11" s="9"/>
      <c r="F11" s="9"/>
      <c r="G11" s="9"/>
      <c r="I11" s="82"/>
    </row>
    <row r="12" spans="2:7" ht="21">
      <c r="B12" s="1" t="s">
        <v>462</v>
      </c>
      <c r="E12" s="9"/>
      <c r="F12" s="9"/>
      <c r="G12" s="9">
        <v>10661322.67</v>
      </c>
    </row>
    <row r="13" spans="2:7" ht="21">
      <c r="B13" s="193" t="s">
        <v>464</v>
      </c>
      <c r="C13" s="1" t="s">
        <v>93</v>
      </c>
      <c r="E13" s="9">
        <v>295118.4</v>
      </c>
      <c r="F13" s="9"/>
      <c r="G13" s="9"/>
    </row>
    <row r="14" spans="3:7" ht="21">
      <c r="C14" s="1" t="s">
        <v>210</v>
      </c>
      <c r="E14" s="9">
        <v>519278.57</v>
      </c>
      <c r="F14" s="9"/>
      <c r="G14" s="9"/>
    </row>
    <row r="15" spans="3:7" ht="21">
      <c r="C15" s="1" t="s">
        <v>94</v>
      </c>
      <c r="E15" s="9">
        <v>5446660.41</v>
      </c>
      <c r="F15" s="9"/>
      <c r="G15" s="9"/>
    </row>
    <row r="16" spans="3:7" ht="21">
      <c r="C16" s="1" t="s">
        <v>125</v>
      </c>
      <c r="E16" s="9">
        <v>710130</v>
      </c>
      <c r="F16" s="9"/>
      <c r="G16" s="9"/>
    </row>
    <row r="17" spans="3:7" ht="21">
      <c r="C17" s="1" t="s">
        <v>97</v>
      </c>
      <c r="E17" s="195">
        <v>359050.7</v>
      </c>
      <c r="F17" s="9"/>
      <c r="G17" s="9"/>
    </row>
    <row r="18" spans="5:7" ht="21">
      <c r="E18" s="10"/>
      <c r="F18" s="9"/>
      <c r="G18" s="10">
        <f>SUM(E13:E18)</f>
        <v>7330238.08</v>
      </c>
    </row>
    <row r="19" spans="2:7" ht="21.75" thickBot="1">
      <c r="B19" s="1" t="s">
        <v>91</v>
      </c>
      <c r="E19" s="9"/>
      <c r="F19" s="9"/>
      <c r="G19" s="194">
        <f>SUM(G12-G18)</f>
        <v>3331084.59</v>
      </c>
    </row>
    <row r="20" ht="21.75" thickTop="1"/>
  </sheetData>
  <sheetProtection/>
  <mergeCells count="3">
    <mergeCell ref="A1:G1"/>
    <mergeCell ref="A2:G2"/>
    <mergeCell ref="A3:G3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SheetLayoutView="100" zoomScalePageLayoutView="0" workbookViewId="0" topLeftCell="A19">
      <selection activeCell="D25" sqref="D25"/>
    </sheetView>
  </sheetViews>
  <sheetFormatPr defaultColWidth="9.140625" defaultRowHeight="12.75"/>
  <cols>
    <col min="1" max="1" width="17.7109375" style="14" customWidth="1"/>
    <col min="2" max="2" width="9.00390625" style="14" customWidth="1"/>
    <col min="3" max="3" width="10.140625" style="14" customWidth="1"/>
    <col min="4" max="4" width="10.421875" style="14" customWidth="1"/>
    <col min="5" max="5" width="9.140625" style="14" customWidth="1"/>
    <col min="6" max="6" width="8.421875" style="14" customWidth="1"/>
    <col min="7" max="7" width="8.8515625" style="14" customWidth="1"/>
    <col min="8" max="8" width="8.00390625" style="14" customWidth="1"/>
    <col min="9" max="10" width="9.140625" style="14" customWidth="1"/>
    <col min="11" max="11" width="10.421875" style="14" customWidth="1"/>
    <col min="12" max="12" width="9.00390625" style="14" customWidth="1"/>
    <col min="13" max="13" width="9.140625" style="14" customWidth="1"/>
    <col min="14" max="14" width="9.57421875" style="14" customWidth="1"/>
    <col min="15" max="16384" width="9.140625" style="14" customWidth="1"/>
  </cols>
  <sheetData>
    <row r="1" spans="1:15" ht="23.25">
      <c r="A1" s="223" t="s">
        <v>18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5" ht="23.25">
      <c r="A2" s="223" t="s">
        <v>128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5" ht="23.25">
      <c r="A3" s="223" t="s">
        <v>460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:15" s="180" customFormat="1" ht="18">
      <c r="A4" s="179" t="s">
        <v>13</v>
      </c>
      <c r="B4" s="179" t="s">
        <v>24</v>
      </c>
      <c r="C4" s="179" t="s">
        <v>129</v>
      </c>
      <c r="D4" s="179" t="s">
        <v>130</v>
      </c>
      <c r="E4" s="179" t="s">
        <v>132</v>
      </c>
      <c r="F4" s="179" t="s">
        <v>135</v>
      </c>
      <c r="G4" s="179" t="s">
        <v>136</v>
      </c>
      <c r="H4" s="179" t="s">
        <v>137</v>
      </c>
      <c r="I4" s="179" t="s">
        <v>139</v>
      </c>
      <c r="J4" s="179" t="s">
        <v>141</v>
      </c>
      <c r="K4" s="179" t="s">
        <v>143</v>
      </c>
      <c r="L4" s="179" t="s">
        <v>146</v>
      </c>
      <c r="M4" s="179" t="s">
        <v>149</v>
      </c>
      <c r="N4" s="179" t="s">
        <v>150</v>
      </c>
      <c r="O4" s="179" t="s">
        <v>22</v>
      </c>
    </row>
    <row r="5" spans="1:15" s="180" customFormat="1" ht="18">
      <c r="A5" s="181"/>
      <c r="B5" s="181"/>
      <c r="C5" s="181"/>
      <c r="D5" s="181" t="s">
        <v>131</v>
      </c>
      <c r="E5" s="181" t="s">
        <v>133</v>
      </c>
      <c r="F5" s="181"/>
      <c r="G5" s="181"/>
      <c r="H5" s="181" t="s">
        <v>138</v>
      </c>
      <c r="I5" s="181" t="s">
        <v>140</v>
      </c>
      <c r="J5" s="181" t="s">
        <v>142</v>
      </c>
      <c r="K5" s="181" t="s">
        <v>144</v>
      </c>
      <c r="L5" s="181" t="s">
        <v>147</v>
      </c>
      <c r="M5" s="181"/>
      <c r="N5" s="181"/>
      <c r="O5" s="181"/>
    </row>
    <row r="6" spans="1:15" s="180" customFormat="1" ht="18">
      <c r="A6" s="182"/>
      <c r="B6" s="182"/>
      <c r="C6" s="182"/>
      <c r="D6" s="182"/>
      <c r="E6" s="182" t="s">
        <v>134</v>
      </c>
      <c r="F6" s="182"/>
      <c r="G6" s="182"/>
      <c r="H6" s="182"/>
      <c r="I6" s="182"/>
      <c r="J6" s="182" t="s">
        <v>140</v>
      </c>
      <c r="K6" s="182" t="s">
        <v>145</v>
      </c>
      <c r="L6" s="182" t="s">
        <v>148</v>
      </c>
      <c r="M6" s="182"/>
      <c r="N6" s="182"/>
      <c r="O6" s="182"/>
    </row>
    <row r="7" spans="1:15" s="180" customFormat="1" ht="18">
      <c r="A7" s="183" t="s">
        <v>151</v>
      </c>
      <c r="B7" s="184"/>
      <c r="C7" s="185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</row>
    <row r="8" spans="1:15" s="180" customFormat="1" ht="18">
      <c r="A8" s="186" t="s">
        <v>252</v>
      </c>
      <c r="B8" s="187">
        <v>2620400</v>
      </c>
      <c r="C8" s="187">
        <f>SUM(D8:O8)</f>
        <v>2449227</v>
      </c>
      <c r="D8" s="187">
        <v>2449227</v>
      </c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</row>
    <row r="9" spans="1:15" s="180" customFormat="1" ht="18">
      <c r="A9" s="186" t="s">
        <v>253</v>
      </c>
      <c r="B9" s="187">
        <v>3235200</v>
      </c>
      <c r="C9" s="187">
        <f aca="true" t="shared" si="0" ref="C9:C18">SUM(D9:O9)</f>
        <v>2957036.19</v>
      </c>
      <c r="D9" s="187">
        <v>2442915.19</v>
      </c>
      <c r="E9" s="187"/>
      <c r="F9" s="187"/>
      <c r="G9" s="187"/>
      <c r="H9" s="187"/>
      <c r="I9" s="187">
        <v>514121</v>
      </c>
      <c r="J9" s="187"/>
      <c r="K9" s="187"/>
      <c r="L9" s="187"/>
      <c r="M9" s="187"/>
      <c r="N9" s="187"/>
      <c r="O9" s="187"/>
    </row>
    <row r="10" spans="1:15" s="180" customFormat="1" ht="18">
      <c r="A10" s="186" t="s">
        <v>152</v>
      </c>
      <c r="B10" s="187">
        <v>1286000</v>
      </c>
      <c r="C10" s="187">
        <f t="shared" si="0"/>
        <v>1126181.5</v>
      </c>
      <c r="D10" s="187">
        <v>1023162</v>
      </c>
      <c r="E10" s="187"/>
      <c r="F10" s="187"/>
      <c r="G10" s="187"/>
      <c r="H10" s="187"/>
      <c r="I10" s="187">
        <v>103019.5</v>
      </c>
      <c r="J10" s="187"/>
      <c r="K10" s="187"/>
      <c r="L10" s="187"/>
      <c r="M10" s="187"/>
      <c r="N10" s="187"/>
      <c r="O10" s="187"/>
    </row>
    <row r="11" spans="1:15" s="180" customFormat="1" ht="18">
      <c r="A11" s="186" t="s">
        <v>153</v>
      </c>
      <c r="B11" s="187">
        <v>1727000</v>
      </c>
      <c r="C11" s="187">
        <f t="shared" si="0"/>
        <v>1185354.75</v>
      </c>
      <c r="D11" s="187">
        <v>355102.75</v>
      </c>
      <c r="E11" s="187">
        <v>42000</v>
      </c>
      <c r="F11" s="187">
        <v>150000</v>
      </c>
      <c r="G11" s="187"/>
      <c r="H11" s="187"/>
      <c r="I11" s="187">
        <v>22802</v>
      </c>
      <c r="J11" s="187">
        <v>92060</v>
      </c>
      <c r="K11" s="187">
        <v>523390</v>
      </c>
      <c r="L11" s="187"/>
      <c r="M11" s="187"/>
      <c r="N11" s="187"/>
      <c r="O11" s="187"/>
    </row>
    <row r="12" spans="1:15" s="180" customFormat="1" ht="18">
      <c r="A12" s="186" t="s">
        <v>154</v>
      </c>
      <c r="B12" s="187">
        <v>995000</v>
      </c>
      <c r="C12" s="187">
        <f t="shared" si="0"/>
        <v>641094.85</v>
      </c>
      <c r="D12" s="187">
        <v>330669.05</v>
      </c>
      <c r="E12" s="187"/>
      <c r="F12" s="187">
        <v>258043.8</v>
      </c>
      <c r="G12" s="187"/>
      <c r="H12" s="187"/>
      <c r="I12" s="187">
        <v>52382</v>
      </c>
      <c r="J12" s="187"/>
      <c r="K12" s="187"/>
      <c r="L12" s="187"/>
      <c r="M12" s="187"/>
      <c r="N12" s="187"/>
      <c r="O12" s="187"/>
    </row>
    <row r="13" spans="1:15" s="180" customFormat="1" ht="18">
      <c r="A13" s="186" t="s">
        <v>155</v>
      </c>
      <c r="B13" s="187">
        <v>255000</v>
      </c>
      <c r="C13" s="187">
        <f t="shared" si="0"/>
        <v>213692.19</v>
      </c>
      <c r="D13" s="187">
        <v>191580.55</v>
      </c>
      <c r="E13" s="187"/>
      <c r="F13" s="187"/>
      <c r="G13" s="187"/>
      <c r="H13" s="187"/>
      <c r="I13" s="187"/>
      <c r="J13" s="187"/>
      <c r="K13" s="187"/>
      <c r="L13" s="187"/>
      <c r="M13" s="187">
        <v>22111.64</v>
      </c>
      <c r="N13" s="187"/>
      <c r="O13" s="187"/>
    </row>
    <row r="14" spans="1:15" s="180" customFormat="1" ht="18">
      <c r="A14" s="186" t="s">
        <v>156</v>
      </c>
      <c r="B14" s="187">
        <v>548520</v>
      </c>
      <c r="C14" s="187">
        <f t="shared" si="0"/>
        <v>483964</v>
      </c>
      <c r="D14" s="187">
        <v>5000</v>
      </c>
      <c r="E14" s="187"/>
      <c r="F14" s="187">
        <v>275444</v>
      </c>
      <c r="G14" s="187">
        <v>100000</v>
      </c>
      <c r="H14" s="187">
        <v>90520</v>
      </c>
      <c r="I14" s="187"/>
      <c r="J14" s="187"/>
      <c r="K14" s="187">
        <v>13000</v>
      </c>
      <c r="L14" s="187"/>
      <c r="M14" s="187"/>
      <c r="N14" s="187"/>
      <c r="O14" s="187"/>
    </row>
    <row r="15" spans="1:15" s="180" customFormat="1" ht="18">
      <c r="A15" s="186" t="s">
        <v>157</v>
      </c>
      <c r="B15" s="187">
        <v>30000</v>
      </c>
      <c r="C15" s="187">
        <f t="shared" si="0"/>
        <v>25000</v>
      </c>
      <c r="D15" s="187">
        <v>25000</v>
      </c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</row>
    <row r="16" spans="1:15" s="180" customFormat="1" ht="18">
      <c r="A16" s="186" t="s">
        <v>158</v>
      </c>
      <c r="B16" s="187">
        <v>1223380</v>
      </c>
      <c r="C16" s="187">
        <f t="shared" si="0"/>
        <v>1086694</v>
      </c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>
        <v>1086694</v>
      </c>
    </row>
    <row r="17" spans="1:15" s="180" customFormat="1" ht="18">
      <c r="A17" s="186" t="s">
        <v>159</v>
      </c>
      <c r="B17" s="187">
        <v>153500</v>
      </c>
      <c r="C17" s="187">
        <f t="shared" si="0"/>
        <v>70420</v>
      </c>
      <c r="D17" s="187">
        <v>56320</v>
      </c>
      <c r="E17" s="187"/>
      <c r="F17" s="187"/>
      <c r="G17" s="187"/>
      <c r="H17" s="187"/>
      <c r="I17" s="187">
        <v>14100</v>
      </c>
      <c r="J17" s="187"/>
      <c r="K17" s="187"/>
      <c r="L17" s="187"/>
      <c r="M17" s="187"/>
      <c r="N17" s="187"/>
      <c r="O17" s="187"/>
    </row>
    <row r="18" spans="1:15" s="180" customFormat="1" ht="18">
      <c r="A18" s="188" t="s">
        <v>160</v>
      </c>
      <c r="B18" s="189">
        <v>98000</v>
      </c>
      <c r="C18" s="189">
        <f t="shared" si="0"/>
        <v>95000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>
        <v>95000</v>
      </c>
      <c r="N18" s="189"/>
      <c r="O18" s="189"/>
    </row>
    <row r="19" spans="1:15" s="180" customFormat="1" ht="18.75" thickBot="1">
      <c r="A19" s="190" t="s">
        <v>166</v>
      </c>
      <c r="B19" s="191">
        <f>SUM(B8:B18)</f>
        <v>12172000</v>
      </c>
      <c r="C19" s="191">
        <f aca="true" t="shared" si="1" ref="C19:O19">SUM(C8:C18)</f>
        <v>10333664.479999999</v>
      </c>
      <c r="D19" s="191">
        <f t="shared" si="1"/>
        <v>6878976.539999999</v>
      </c>
      <c r="E19" s="191">
        <f t="shared" si="1"/>
        <v>42000</v>
      </c>
      <c r="F19" s="191">
        <f t="shared" si="1"/>
        <v>683487.8</v>
      </c>
      <c r="G19" s="191">
        <f t="shared" si="1"/>
        <v>100000</v>
      </c>
      <c r="H19" s="191">
        <f t="shared" si="1"/>
        <v>90520</v>
      </c>
      <c r="I19" s="191">
        <f t="shared" si="1"/>
        <v>706424.5</v>
      </c>
      <c r="J19" s="191">
        <f t="shared" si="1"/>
        <v>92060</v>
      </c>
      <c r="K19" s="191">
        <f t="shared" si="1"/>
        <v>536390</v>
      </c>
      <c r="L19" s="191">
        <f t="shared" si="1"/>
        <v>0</v>
      </c>
      <c r="M19" s="191">
        <f t="shared" si="1"/>
        <v>117111.64</v>
      </c>
      <c r="N19" s="191">
        <f t="shared" si="1"/>
        <v>0</v>
      </c>
      <c r="O19" s="191">
        <f t="shared" si="1"/>
        <v>1086694</v>
      </c>
    </row>
    <row r="20" spans="1:15" s="180" customFormat="1" ht="18.75" thickTop="1">
      <c r="A20" s="192" t="s">
        <v>30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</row>
    <row r="21" spans="1:15" s="180" customFormat="1" ht="18">
      <c r="A21" s="197" t="s">
        <v>161</v>
      </c>
      <c r="B21" s="196">
        <v>79000</v>
      </c>
      <c r="C21" s="196">
        <v>98002.04</v>
      </c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</row>
    <row r="22" spans="1:15" s="180" customFormat="1" ht="18">
      <c r="A22" s="186" t="s">
        <v>167</v>
      </c>
      <c r="B22" s="187">
        <v>13000</v>
      </c>
      <c r="C22" s="187">
        <v>3450</v>
      </c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</row>
    <row r="23" spans="1:15" s="180" customFormat="1" ht="18">
      <c r="A23" s="186" t="s">
        <v>168</v>
      </c>
      <c r="B23" s="187">
        <v>0</v>
      </c>
      <c r="C23" s="187">
        <v>0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</row>
    <row r="24" spans="1:15" s="180" customFormat="1" ht="18">
      <c r="A24" s="186" t="s">
        <v>162</v>
      </c>
      <c r="B24" s="187">
        <v>10000</v>
      </c>
      <c r="C24" s="187">
        <v>3100</v>
      </c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</row>
    <row r="25" spans="1:15" s="180" customFormat="1" ht="18">
      <c r="A25" s="186" t="s">
        <v>254</v>
      </c>
      <c r="B25" s="187">
        <v>40000</v>
      </c>
      <c r="C25" s="187">
        <v>76222.01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</row>
    <row r="26" spans="1:15" s="180" customFormat="1" ht="18">
      <c r="A26" s="186" t="s">
        <v>163</v>
      </c>
      <c r="B26" s="187">
        <v>8030000</v>
      </c>
      <c r="C26" s="187">
        <v>7804825.59</v>
      </c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</row>
    <row r="27" spans="1:15" s="180" customFormat="1" ht="18">
      <c r="A27" s="186" t="s">
        <v>164</v>
      </c>
      <c r="B27" s="187">
        <v>4000000</v>
      </c>
      <c r="C27" s="187">
        <v>3478115</v>
      </c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</row>
    <row r="28" spans="1:15" s="180" customFormat="1" ht="18">
      <c r="A28" s="186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</row>
    <row r="29" spans="1:15" s="180" customFormat="1" ht="18">
      <c r="A29" s="188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</row>
    <row r="30" spans="1:15" s="180" customFormat="1" ht="18.75" thickBot="1">
      <c r="A30" s="198" t="s">
        <v>165</v>
      </c>
      <c r="B30" s="191">
        <f>SUM(B21:B29)</f>
        <v>12172000</v>
      </c>
      <c r="C30" s="191">
        <f>SUM(C21:C29)</f>
        <v>11463714.64</v>
      </c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</row>
    <row r="31" spans="1:15" s="180" customFormat="1" ht="19.5" thickBot="1" thickTop="1">
      <c r="A31" s="180" t="s">
        <v>169</v>
      </c>
      <c r="B31" s="199"/>
      <c r="C31" s="200">
        <f>SUM(C30-C19)</f>
        <v>1130050.160000002</v>
      </c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</row>
    <row r="32" ht="24" thickTop="1"/>
  </sheetData>
  <sheetProtection/>
  <mergeCells count="3">
    <mergeCell ref="A1:O1"/>
    <mergeCell ref="A2:O2"/>
    <mergeCell ref="A3:O3"/>
  </mergeCells>
  <printOptions/>
  <pageMargins left="0.07874015748031496" right="0.07874015748031496" top="0.1968503937007874" bottom="0.11811023622047245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3">
      <selection activeCell="B26" sqref="B26"/>
    </sheetView>
  </sheetViews>
  <sheetFormatPr defaultColWidth="9.140625" defaultRowHeight="12.75"/>
  <cols>
    <col min="1" max="1" width="5.28125" style="14" customWidth="1"/>
    <col min="2" max="2" width="37.140625" style="14" customWidth="1"/>
    <col min="3" max="3" width="14.8515625" style="14" customWidth="1"/>
    <col min="4" max="4" width="12.28125" style="14" customWidth="1"/>
    <col min="5" max="5" width="18.140625" style="14" customWidth="1"/>
    <col min="6" max="6" width="17.7109375" style="14" customWidth="1"/>
    <col min="7" max="7" width="12.00390625" style="14" customWidth="1"/>
    <col min="8" max="8" width="11.421875" style="14" customWidth="1"/>
    <col min="9" max="9" width="17.7109375" style="14" customWidth="1"/>
    <col min="10" max="16384" width="9.140625" style="14" customWidth="1"/>
  </cols>
  <sheetData>
    <row r="1" spans="1:9" ht="23.25">
      <c r="A1" s="224" t="s">
        <v>198</v>
      </c>
      <c r="B1" s="224"/>
      <c r="C1" s="224"/>
      <c r="D1" s="224"/>
      <c r="E1" s="224"/>
      <c r="F1" s="224"/>
      <c r="G1" s="224"/>
      <c r="H1" s="224"/>
      <c r="I1" s="224"/>
    </row>
    <row r="2" spans="1:9" ht="23.25">
      <c r="A2" s="224" t="s">
        <v>384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24" t="s">
        <v>385</v>
      </c>
      <c r="B3" s="224"/>
      <c r="C3" s="224"/>
      <c r="D3" s="224"/>
      <c r="E3" s="224"/>
      <c r="F3" s="224"/>
      <c r="G3" s="224"/>
      <c r="H3" s="224"/>
      <c r="I3" s="224"/>
    </row>
    <row r="4" spans="1:9" s="149" customFormat="1" ht="21.75">
      <c r="A4" s="148" t="s">
        <v>199</v>
      </c>
      <c r="B4" s="225" t="s">
        <v>170</v>
      </c>
      <c r="C4" s="148" t="s">
        <v>200</v>
      </c>
      <c r="D4" s="148" t="s">
        <v>172</v>
      </c>
      <c r="E4" s="225" t="s">
        <v>201</v>
      </c>
      <c r="F4" s="225" t="s">
        <v>202</v>
      </c>
      <c r="G4" s="148" t="s">
        <v>172</v>
      </c>
      <c r="H4" s="148" t="s">
        <v>200</v>
      </c>
      <c r="I4" s="148" t="s">
        <v>203</v>
      </c>
    </row>
    <row r="5" spans="1:9" s="149" customFormat="1" ht="21.75">
      <c r="A5" s="150" t="s">
        <v>204</v>
      </c>
      <c r="B5" s="226"/>
      <c r="C5" s="150" t="s">
        <v>171</v>
      </c>
      <c r="D5" s="150" t="s">
        <v>205</v>
      </c>
      <c r="E5" s="226"/>
      <c r="F5" s="226"/>
      <c r="G5" s="150" t="s">
        <v>206</v>
      </c>
      <c r="H5" s="150" t="s">
        <v>206</v>
      </c>
      <c r="I5" s="150" t="s">
        <v>207</v>
      </c>
    </row>
    <row r="6" spans="1:9" s="158" customFormat="1" ht="18.75">
      <c r="A6" s="151">
        <v>1</v>
      </c>
      <c r="B6" s="152" t="s">
        <v>386</v>
      </c>
      <c r="C6" s="153">
        <v>239160</v>
      </c>
      <c r="D6" s="154">
        <v>41280</v>
      </c>
      <c r="E6" s="151" t="s">
        <v>389</v>
      </c>
      <c r="F6" s="155" t="s">
        <v>389</v>
      </c>
      <c r="G6" s="156">
        <v>41280</v>
      </c>
      <c r="H6" s="157">
        <v>20014</v>
      </c>
      <c r="I6" s="151" t="s">
        <v>414</v>
      </c>
    </row>
    <row r="7" spans="1:9" s="158" customFormat="1" ht="18.75">
      <c r="A7" s="159"/>
      <c r="B7" s="160" t="s">
        <v>387</v>
      </c>
      <c r="C7" s="161" t="s">
        <v>391</v>
      </c>
      <c r="D7" s="162"/>
      <c r="E7" s="159"/>
      <c r="F7" s="163"/>
      <c r="G7" s="164"/>
      <c r="H7" s="153"/>
      <c r="I7" s="159"/>
    </row>
    <row r="8" spans="1:9" s="158" customFormat="1" ht="18.75">
      <c r="A8" s="165"/>
      <c r="B8" s="166" t="s">
        <v>388</v>
      </c>
      <c r="C8" s="167" t="s">
        <v>390</v>
      </c>
      <c r="D8" s="166"/>
      <c r="E8" s="166"/>
      <c r="F8" s="166"/>
      <c r="G8" s="166"/>
      <c r="H8" s="166"/>
      <c r="I8" s="165" t="s">
        <v>208</v>
      </c>
    </row>
    <row r="9" spans="1:9" s="158" customFormat="1" ht="18.75">
      <c r="A9" s="159">
        <v>2</v>
      </c>
      <c r="B9" s="152" t="s">
        <v>392</v>
      </c>
      <c r="C9" s="153">
        <v>239160</v>
      </c>
      <c r="D9" s="162">
        <v>6840</v>
      </c>
      <c r="E9" s="151" t="s">
        <v>389</v>
      </c>
      <c r="F9" s="155" t="s">
        <v>389</v>
      </c>
      <c r="G9" s="164">
        <v>6840</v>
      </c>
      <c r="H9" s="157">
        <v>20014</v>
      </c>
      <c r="I9" s="159" t="s">
        <v>413</v>
      </c>
    </row>
    <row r="10" spans="1:9" s="158" customFormat="1" ht="18.75">
      <c r="A10" s="159"/>
      <c r="B10" s="160" t="s">
        <v>393</v>
      </c>
      <c r="C10" s="161" t="s">
        <v>391</v>
      </c>
      <c r="D10" s="160"/>
      <c r="E10" s="159"/>
      <c r="F10" s="163"/>
      <c r="G10" s="160"/>
      <c r="H10" s="160"/>
      <c r="I10" s="159"/>
    </row>
    <row r="11" spans="1:9" s="158" customFormat="1" ht="18.75">
      <c r="A11" s="165"/>
      <c r="B11" s="166" t="s">
        <v>388</v>
      </c>
      <c r="C11" s="167" t="s">
        <v>390</v>
      </c>
      <c r="D11" s="166"/>
      <c r="E11" s="166"/>
      <c r="F11" s="166"/>
      <c r="G11" s="166"/>
      <c r="H11" s="166"/>
      <c r="I11" s="165"/>
    </row>
    <row r="12" spans="1:9" s="158" customFormat="1" ht="18.75">
      <c r="A12" s="159">
        <v>3</v>
      </c>
      <c r="B12" s="160" t="s">
        <v>394</v>
      </c>
      <c r="C12" s="153">
        <v>239160</v>
      </c>
      <c r="D12" s="162">
        <v>149580</v>
      </c>
      <c r="E12" s="151" t="s">
        <v>389</v>
      </c>
      <c r="F12" s="155" t="s">
        <v>389</v>
      </c>
      <c r="G12" s="164">
        <v>149580</v>
      </c>
      <c r="H12" s="157">
        <v>20014</v>
      </c>
      <c r="I12" s="159" t="s">
        <v>411</v>
      </c>
    </row>
    <row r="13" spans="1:9" s="158" customFormat="1" ht="18.75">
      <c r="A13" s="159"/>
      <c r="B13" s="160" t="s">
        <v>395</v>
      </c>
      <c r="C13" s="161" t="s">
        <v>391</v>
      </c>
      <c r="D13" s="160"/>
      <c r="E13" s="159"/>
      <c r="F13" s="163"/>
      <c r="G13" s="160"/>
      <c r="H13" s="160"/>
      <c r="I13" s="159" t="s">
        <v>412</v>
      </c>
    </row>
    <row r="14" spans="1:9" s="158" customFormat="1" ht="18.75">
      <c r="A14" s="165"/>
      <c r="B14" s="166" t="s">
        <v>388</v>
      </c>
      <c r="C14" s="167" t="s">
        <v>390</v>
      </c>
      <c r="D14" s="166"/>
      <c r="E14" s="166"/>
      <c r="F14" s="166"/>
      <c r="G14" s="166"/>
      <c r="H14" s="166"/>
      <c r="I14" s="165"/>
    </row>
    <row r="15" spans="1:9" s="158" customFormat="1" ht="18.75">
      <c r="A15" s="159">
        <v>4</v>
      </c>
      <c r="B15" s="160" t="s">
        <v>396</v>
      </c>
      <c r="C15" s="153">
        <v>239050</v>
      </c>
      <c r="D15" s="164">
        <v>210000</v>
      </c>
      <c r="E15" s="151" t="s">
        <v>389</v>
      </c>
      <c r="F15" s="155" t="s">
        <v>389</v>
      </c>
      <c r="G15" s="164">
        <v>159000</v>
      </c>
      <c r="H15" s="153">
        <v>239202</v>
      </c>
      <c r="I15" s="159" t="s">
        <v>410</v>
      </c>
    </row>
    <row r="16" spans="1:9" s="158" customFormat="1" ht="18.75">
      <c r="A16" s="159"/>
      <c r="B16" s="160" t="s">
        <v>397</v>
      </c>
      <c r="C16" s="159" t="s">
        <v>399</v>
      </c>
      <c r="D16" s="160"/>
      <c r="E16" s="160"/>
      <c r="F16" s="160"/>
      <c r="G16" s="160"/>
      <c r="H16" s="160"/>
      <c r="I16" s="159"/>
    </row>
    <row r="17" spans="1:9" s="158" customFormat="1" ht="18.75">
      <c r="A17" s="165"/>
      <c r="B17" s="166" t="s">
        <v>398</v>
      </c>
      <c r="C17" s="168"/>
      <c r="D17" s="169"/>
      <c r="E17" s="165"/>
      <c r="F17" s="165"/>
      <c r="G17" s="166"/>
      <c r="H17" s="166"/>
      <c r="I17" s="165"/>
    </row>
    <row r="18" spans="1:9" s="158" customFormat="1" ht="18.75">
      <c r="A18" s="159">
        <v>5</v>
      </c>
      <c r="B18" s="160" t="s">
        <v>400</v>
      </c>
      <c r="C18" s="153">
        <v>239050</v>
      </c>
      <c r="D18" s="164">
        <v>87000</v>
      </c>
      <c r="E18" s="151" t="s">
        <v>389</v>
      </c>
      <c r="F18" s="155" t="s">
        <v>389</v>
      </c>
      <c r="G18" s="164">
        <v>87000</v>
      </c>
      <c r="H18" s="153">
        <v>239232</v>
      </c>
      <c r="I18" s="159" t="s">
        <v>408</v>
      </c>
    </row>
    <row r="19" spans="1:9" s="158" customFormat="1" ht="18.75">
      <c r="A19" s="159"/>
      <c r="B19" s="160" t="s">
        <v>401</v>
      </c>
      <c r="C19" s="159" t="s">
        <v>403</v>
      </c>
      <c r="D19" s="164"/>
      <c r="E19" s="159"/>
      <c r="F19" s="159"/>
      <c r="G19" s="160"/>
      <c r="H19" s="160"/>
      <c r="I19" s="159"/>
    </row>
    <row r="20" spans="1:9" s="158" customFormat="1" ht="18.75">
      <c r="A20" s="165"/>
      <c r="B20" s="166" t="s">
        <v>402</v>
      </c>
      <c r="C20" s="168"/>
      <c r="D20" s="169"/>
      <c r="E20" s="165"/>
      <c r="F20" s="165"/>
      <c r="G20" s="166"/>
      <c r="H20" s="166"/>
      <c r="I20" s="165"/>
    </row>
    <row r="21" spans="1:9" s="158" customFormat="1" ht="18.75">
      <c r="A21" s="159">
        <v>6</v>
      </c>
      <c r="B21" s="160" t="s">
        <v>404</v>
      </c>
      <c r="C21" s="153">
        <v>239294</v>
      </c>
      <c r="D21" s="164">
        <v>6120</v>
      </c>
      <c r="E21" s="151" t="s">
        <v>389</v>
      </c>
      <c r="F21" s="155" t="s">
        <v>389</v>
      </c>
      <c r="G21" s="164">
        <v>6120</v>
      </c>
      <c r="H21" s="170">
        <v>239315</v>
      </c>
      <c r="I21" s="159" t="s">
        <v>409</v>
      </c>
    </row>
    <row r="22" spans="1:9" s="158" customFormat="1" ht="18.75">
      <c r="A22" s="159"/>
      <c r="B22" s="160" t="s">
        <v>405</v>
      </c>
      <c r="C22" s="161" t="s">
        <v>407</v>
      </c>
      <c r="D22" s="164"/>
      <c r="E22" s="159"/>
      <c r="F22" s="159"/>
      <c r="G22" s="160"/>
      <c r="H22" s="160"/>
      <c r="I22" s="159"/>
    </row>
    <row r="23" spans="1:9" s="158" customFormat="1" ht="18.75">
      <c r="A23" s="165"/>
      <c r="B23" s="166" t="s">
        <v>406</v>
      </c>
      <c r="C23" s="167" t="s">
        <v>390</v>
      </c>
      <c r="D23" s="169"/>
      <c r="E23" s="165"/>
      <c r="F23" s="165"/>
      <c r="G23" s="166"/>
      <c r="H23" s="166"/>
      <c r="I23" s="165"/>
    </row>
    <row r="24" spans="1:9" ht="23.25">
      <c r="A24" s="171"/>
      <c r="B24" s="134" t="s">
        <v>173</v>
      </c>
      <c r="C24" s="172"/>
      <c r="D24" s="173">
        <f>SUM(D6:D23)</f>
        <v>500820</v>
      </c>
      <c r="E24" s="172"/>
      <c r="F24" s="172"/>
      <c r="G24" s="173">
        <f>SUM(G6:G23)</f>
        <v>449820</v>
      </c>
      <c r="H24" s="172"/>
      <c r="I24" s="172"/>
    </row>
  </sheetData>
  <sheetProtection/>
  <mergeCells count="6">
    <mergeCell ref="A1:I1"/>
    <mergeCell ref="A2:I2"/>
    <mergeCell ref="A3:I3"/>
    <mergeCell ref="B4:B5"/>
    <mergeCell ref="E4:E5"/>
    <mergeCell ref="F4:F5"/>
  </mergeCells>
  <printOptions horizontalCentered="1"/>
  <pageMargins left="0.1968503937007874" right="0.11811023622047245" top="0.1968503937007874" bottom="0.11811023622047245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28">
      <selection activeCell="E35" sqref="E35"/>
    </sheetView>
  </sheetViews>
  <sheetFormatPr defaultColWidth="9.140625" defaultRowHeight="12.75"/>
  <cols>
    <col min="1" max="1" width="7.8515625" style="14" customWidth="1"/>
    <col min="2" max="8" width="9.140625" style="14" customWidth="1"/>
    <col min="9" max="9" width="14.140625" style="14" bestFit="1" customWidth="1"/>
    <col min="10" max="10" width="7.57421875" style="14" customWidth="1"/>
    <col min="11" max="16384" width="9.140625" style="14" customWidth="1"/>
  </cols>
  <sheetData>
    <row r="1" spans="1:10" s="174" customFormat="1" ht="26.25">
      <c r="A1" s="210" t="s">
        <v>18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s="174" customFormat="1" ht="26.25">
      <c r="A2" s="210" t="s">
        <v>255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s="174" customFormat="1" ht="26.25">
      <c r="A3" s="210" t="s">
        <v>420</v>
      </c>
      <c r="B3" s="210"/>
      <c r="C3" s="210"/>
      <c r="D3" s="210"/>
      <c r="E3" s="210"/>
      <c r="F3" s="210"/>
      <c r="G3" s="210"/>
      <c r="H3" s="210"/>
      <c r="I3" s="210"/>
      <c r="J3" s="210"/>
    </row>
    <row r="4" spans="1:9" ht="23.25">
      <c r="A4" s="175" t="s">
        <v>30</v>
      </c>
      <c r="B4" s="17"/>
      <c r="C4" s="17"/>
      <c r="D4" s="17"/>
      <c r="E4" s="17"/>
      <c r="F4" s="17"/>
      <c r="I4" s="175" t="s">
        <v>172</v>
      </c>
    </row>
    <row r="5" spans="2:10" ht="23.25">
      <c r="B5" s="14" t="s">
        <v>256</v>
      </c>
      <c r="I5" s="15">
        <v>7985599.64</v>
      </c>
      <c r="J5" s="176" t="s">
        <v>123</v>
      </c>
    </row>
    <row r="6" spans="2:10" ht="23.25">
      <c r="B6" s="14" t="s">
        <v>257</v>
      </c>
      <c r="I6" s="15">
        <v>758909.18</v>
      </c>
      <c r="J6" s="176" t="s">
        <v>123</v>
      </c>
    </row>
    <row r="7" spans="2:10" ht="23.25">
      <c r="B7" s="14" t="s">
        <v>258</v>
      </c>
      <c r="I7" s="15">
        <v>5130260.01</v>
      </c>
      <c r="J7" s="176" t="s">
        <v>123</v>
      </c>
    </row>
    <row r="8" spans="2:10" ht="23.25">
      <c r="B8" s="14" t="s">
        <v>259</v>
      </c>
      <c r="I8" s="15">
        <v>3478115</v>
      </c>
      <c r="J8" s="176" t="s">
        <v>123</v>
      </c>
    </row>
    <row r="9" spans="2:10" ht="23.25">
      <c r="B9" s="14" t="s">
        <v>260</v>
      </c>
      <c r="I9" s="15">
        <v>0</v>
      </c>
      <c r="J9" s="176" t="s">
        <v>123</v>
      </c>
    </row>
    <row r="10" spans="2:10" ht="23.25">
      <c r="B10" s="14" t="s">
        <v>261</v>
      </c>
      <c r="I10" s="15">
        <v>1756508.48</v>
      </c>
      <c r="J10" s="176" t="s">
        <v>123</v>
      </c>
    </row>
    <row r="11" spans="4:10" ht="24" thickBot="1">
      <c r="D11" s="175" t="s">
        <v>129</v>
      </c>
      <c r="I11" s="177">
        <f>SUM(I5:I10)</f>
        <v>19109392.31</v>
      </c>
      <c r="J11" s="176" t="s">
        <v>123</v>
      </c>
    </row>
    <row r="12" ht="24" thickTop="1"/>
    <row r="13" spans="1:9" ht="23.25">
      <c r="A13" s="175" t="s">
        <v>151</v>
      </c>
      <c r="B13" s="17"/>
      <c r="C13" s="17"/>
      <c r="D13" s="17"/>
      <c r="E13" s="17"/>
      <c r="F13" s="17"/>
      <c r="I13" s="175" t="s">
        <v>172</v>
      </c>
    </row>
    <row r="14" spans="2:10" ht="23.25">
      <c r="B14" s="14" t="s">
        <v>262</v>
      </c>
      <c r="I14" s="15">
        <v>10333664.48</v>
      </c>
      <c r="J14" s="176" t="s">
        <v>123</v>
      </c>
    </row>
    <row r="15" spans="2:10" ht="23.25">
      <c r="B15" s="14" t="s">
        <v>263</v>
      </c>
      <c r="I15" s="15">
        <v>787586.92</v>
      </c>
      <c r="J15" s="176" t="s">
        <v>123</v>
      </c>
    </row>
    <row r="16" spans="2:10" ht="23.25">
      <c r="B16" s="14" t="s">
        <v>264</v>
      </c>
      <c r="I16" s="15">
        <v>449820</v>
      </c>
      <c r="J16" s="176" t="s">
        <v>123</v>
      </c>
    </row>
    <row r="17" spans="2:10" ht="23.25">
      <c r="B17" s="14" t="s">
        <v>265</v>
      </c>
      <c r="I17" s="15">
        <v>5124694.01</v>
      </c>
      <c r="J17" s="176" t="s">
        <v>123</v>
      </c>
    </row>
    <row r="18" spans="2:10" ht="23.25">
      <c r="B18" s="14" t="s">
        <v>266</v>
      </c>
      <c r="I18" s="15">
        <v>0</v>
      </c>
      <c r="J18" s="176" t="s">
        <v>123</v>
      </c>
    </row>
    <row r="19" spans="2:10" ht="23.25">
      <c r="B19" s="14" t="s">
        <v>267</v>
      </c>
      <c r="I19" s="15">
        <v>3324193.52</v>
      </c>
      <c r="J19" s="176" t="s">
        <v>123</v>
      </c>
    </row>
    <row r="20" spans="4:10" ht="24" thickBot="1">
      <c r="D20" s="175" t="s">
        <v>129</v>
      </c>
      <c r="I20" s="177">
        <f>SUM(I14:I19)</f>
        <v>20019958.93</v>
      </c>
      <c r="J20" s="176" t="s">
        <v>123</v>
      </c>
    </row>
    <row r="21" ht="24" thickTop="1"/>
    <row r="22" spans="2:10" ht="24" thickBot="1">
      <c r="B22" s="14" t="s">
        <v>268</v>
      </c>
      <c r="I22" s="178">
        <f>SUM(I11-I20)</f>
        <v>-910566.620000001</v>
      </c>
      <c r="J22" s="176" t="s">
        <v>123</v>
      </c>
    </row>
    <row r="23" ht="24" thickTop="1"/>
  </sheetData>
  <sheetProtection/>
  <mergeCells count="3">
    <mergeCell ref="A1:J1"/>
    <mergeCell ref="A2:J2"/>
    <mergeCell ref="A3:J3"/>
  </mergeCells>
  <printOptions/>
  <pageMargins left="0.5511811023622047" right="0.35433070866141736" top="0.787401574803149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22">
      <selection activeCell="A16" sqref="A16"/>
    </sheetView>
  </sheetViews>
  <sheetFormatPr defaultColWidth="9.140625" defaultRowHeight="12.75"/>
  <cols>
    <col min="1" max="1" width="64.8515625" style="23" customWidth="1"/>
    <col min="2" max="2" width="18.57421875" style="23" customWidth="1"/>
    <col min="3" max="3" width="6.00390625" style="23" customWidth="1"/>
    <col min="4" max="4" width="6.140625" style="23" customWidth="1"/>
    <col min="5" max="5" width="3.8515625" style="23" customWidth="1"/>
    <col min="6" max="6" width="14.140625" style="23" customWidth="1"/>
    <col min="7" max="7" width="3.8515625" style="23" customWidth="1"/>
    <col min="8" max="16384" width="9.140625" style="23" customWidth="1"/>
  </cols>
  <sheetData>
    <row r="1" spans="1:7" ht="23.25">
      <c r="A1" s="203" t="s">
        <v>18</v>
      </c>
      <c r="B1" s="203"/>
      <c r="C1" s="203"/>
      <c r="D1" s="22"/>
      <c r="E1" s="22"/>
      <c r="F1" s="22"/>
      <c r="G1" s="22"/>
    </row>
    <row r="2" spans="1:7" ht="23.25">
      <c r="A2" s="203" t="s">
        <v>246</v>
      </c>
      <c r="B2" s="203"/>
      <c r="C2" s="203"/>
      <c r="D2" s="22"/>
      <c r="E2" s="22"/>
      <c r="F2" s="22"/>
      <c r="G2" s="22"/>
    </row>
    <row r="3" spans="1:7" ht="23.25">
      <c r="A3" s="203" t="s">
        <v>383</v>
      </c>
      <c r="B3" s="203"/>
      <c r="C3" s="203"/>
      <c r="D3" s="22"/>
      <c r="E3" s="22"/>
      <c r="F3" s="22"/>
      <c r="G3" s="22"/>
    </row>
    <row r="5" spans="1:7" ht="23.25">
      <c r="A5" s="24" t="s">
        <v>239</v>
      </c>
      <c r="B5" s="25"/>
      <c r="C5" s="25"/>
      <c r="D5" s="25"/>
      <c r="E5" s="25"/>
      <c r="F5" s="25"/>
      <c r="G5" s="25"/>
    </row>
    <row r="6" spans="1:7" ht="23.25">
      <c r="A6" s="26" t="s">
        <v>240</v>
      </c>
      <c r="B6" s="106">
        <v>3266.95</v>
      </c>
      <c r="C6" s="107" t="s">
        <v>123</v>
      </c>
      <c r="D6" s="108"/>
      <c r="E6" s="107"/>
      <c r="F6" s="108"/>
      <c r="G6" s="107"/>
    </row>
    <row r="7" spans="1:7" ht="23.25">
      <c r="A7" s="26" t="s">
        <v>241</v>
      </c>
      <c r="B7" s="109">
        <v>169450</v>
      </c>
      <c r="C7" s="107" t="s">
        <v>123</v>
      </c>
      <c r="D7" s="108"/>
      <c r="E7" s="107"/>
      <c r="F7" s="108"/>
      <c r="G7" s="107"/>
    </row>
    <row r="8" spans="1:7" ht="23.25">
      <c r="A8" s="26" t="s">
        <v>242</v>
      </c>
      <c r="B8" s="109">
        <v>1794.35</v>
      </c>
      <c r="C8" s="107" t="s">
        <v>123</v>
      </c>
      <c r="D8" s="108"/>
      <c r="E8" s="107"/>
      <c r="F8" s="108"/>
      <c r="G8" s="107"/>
    </row>
    <row r="9" spans="1:7" ht="23.25">
      <c r="A9" s="26" t="s">
        <v>243</v>
      </c>
      <c r="B9" s="109">
        <v>4513.1</v>
      </c>
      <c r="C9" s="107" t="s">
        <v>123</v>
      </c>
      <c r="D9" s="108"/>
      <c r="E9" s="107"/>
      <c r="F9" s="108"/>
      <c r="G9" s="107"/>
    </row>
    <row r="10" spans="1:7" ht="23.25">
      <c r="A10" s="26" t="s">
        <v>244</v>
      </c>
      <c r="B10" s="109">
        <v>14000</v>
      </c>
      <c r="C10" s="107" t="s">
        <v>123</v>
      </c>
      <c r="D10" s="108"/>
      <c r="E10" s="107"/>
      <c r="F10" s="108"/>
      <c r="G10" s="107"/>
    </row>
    <row r="11" spans="1:7" ht="23.25">
      <c r="A11" s="26" t="s">
        <v>245</v>
      </c>
      <c r="B11" s="109">
        <v>3594</v>
      </c>
      <c r="C11" s="107" t="s">
        <v>123</v>
      </c>
      <c r="D11" s="108"/>
      <c r="E11" s="107"/>
      <c r="F11" s="108"/>
      <c r="G11" s="107"/>
    </row>
    <row r="12" spans="1:7" ht="23.25">
      <c r="A12" s="26" t="s">
        <v>290</v>
      </c>
      <c r="B12" s="109">
        <v>22500</v>
      </c>
      <c r="C12" s="107" t="s">
        <v>123</v>
      </c>
      <c r="D12" s="108"/>
      <c r="E12" s="107"/>
      <c r="F12" s="108"/>
      <c r="G12" s="107"/>
    </row>
    <row r="13" spans="1:7" ht="23.25">
      <c r="A13" s="26" t="s">
        <v>291</v>
      </c>
      <c r="B13" s="109">
        <v>76000</v>
      </c>
      <c r="C13" s="107" t="s">
        <v>123</v>
      </c>
      <c r="D13" s="108"/>
      <c r="E13" s="107"/>
      <c r="F13" s="108"/>
      <c r="G13" s="107"/>
    </row>
    <row r="14" spans="1:7" ht="23.25">
      <c r="A14" s="26"/>
      <c r="B14" s="109"/>
      <c r="C14" s="107"/>
      <c r="D14" s="108"/>
      <c r="E14" s="107"/>
      <c r="F14" s="108"/>
      <c r="G14" s="107"/>
    </row>
    <row r="15" spans="1:7" ht="24" thickBot="1">
      <c r="A15" s="22" t="s">
        <v>129</v>
      </c>
      <c r="B15" s="110">
        <f>SUM(B6:B13)</f>
        <v>295118.4</v>
      </c>
      <c r="C15" s="107" t="s">
        <v>123</v>
      </c>
      <c r="D15" s="111"/>
      <c r="E15" s="112"/>
      <c r="F15" s="111"/>
      <c r="G15" s="112"/>
    </row>
    <row r="16" ht="24" thickTop="1"/>
  </sheetData>
  <sheetProtection/>
  <mergeCells count="3">
    <mergeCell ref="A1:C1"/>
    <mergeCell ref="A2:C2"/>
    <mergeCell ref="A3:C3"/>
  </mergeCells>
  <printOptions/>
  <pageMargins left="0.5511811023622047" right="0.35433070866141736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view="pageBreakPreview" zoomScaleSheetLayoutView="100" workbookViewId="0" topLeftCell="A1">
      <selection activeCell="C81" sqref="C81"/>
    </sheetView>
  </sheetViews>
  <sheetFormatPr defaultColWidth="9.140625" defaultRowHeight="12.75"/>
  <cols>
    <col min="1" max="2" width="14.7109375" style="18" customWidth="1"/>
    <col min="3" max="3" width="41.7109375" style="18" customWidth="1"/>
    <col min="4" max="4" width="8.8515625" style="18" customWidth="1"/>
    <col min="5" max="5" width="14.7109375" style="18" customWidth="1"/>
    <col min="6" max="16384" width="9.140625" style="18" customWidth="1"/>
  </cols>
  <sheetData>
    <row r="1" ht="21">
      <c r="A1" s="28" t="s">
        <v>18</v>
      </c>
    </row>
    <row r="2" ht="21">
      <c r="A2" s="28" t="s">
        <v>293</v>
      </c>
    </row>
    <row r="3" spans="4:5" ht="21">
      <c r="D3" s="207" t="s">
        <v>433</v>
      </c>
      <c r="E3" s="207"/>
    </row>
    <row r="4" spans="1:5" ht="21">
      <c r="A4" s="202" t="s">
        <v>294</v>
      </c>
      <c r="B4" s="202"/>
      <c r="C4" s="202"/>
      <c r="D4" s="202"/>
      <c r="E4" s="202"/>
    </row>
    <row r="5" spans="3:5" ht="21">
      <c r="C5" s="207" t="s">
        <v>434</v>
      </c>
      <c r="D5" s="207"/>
      <c r="E5" s="207"/>
    </row>
    <row r="6" ht="20.25" customHeight="1"/>
    <row r="7" spans="1:5" ht="26.25" customHeight="1">
      <c r="A7" s="208" t="s">
        <v>295</v>
      </c>
      <c r="B7" s="208"/>
      <c r="C7" s="204" t="s">
        <v>13</v>
      </c>
      <c r="D7" s="27" t="s">
        <v>296</v>
      </c>
      <c r="E7" s="56" t="s">
        <v>297</v>
      </c>
    </row>
    <row r="8" spans="1:5" ht="20.25" customHeight="1">
      <c r="A8" s="51" t="s">
        <v>24</v>
      </c>
      <c r="B8" s="27" t="s">
        <v>298</v>
      </c>
      <c r="C8" s="205"/>
      <c r="D8" s="29" t="s">
        <v>299</v>
      </c>
      <c r="E8" s="29" t="s">
        <v>298</v>
      </c>
    </row>
    <row r="9" spans="1:5" ht="3.75" customHeight="1">
      <c r="A9" s="49" t="s">
        <v>123</v>
      </c>
      <c r="B9" s="30" t="s">
        <v>123</v>
      </c>
      <c r="C9" s="205"/>
      <c r="D9" s="30"/>
      <c r="E9" s="30" t="s">
        <v>123</v>
      </c>
    </row>
    <row r="10" spans="1:5" ht="21.75" customHeight="1">
      <c r="A10" s="66">
        <v>0</v>
      </c>
      <c r="B10" s="58">
        <v>10502704.59</v>
      </c>
      <c r="C10" s="31" t="s">
        <v>300</v>
      </c>
      <c r="D10" s="32"/>
      <c r="E10" s="58">
        <v>11155422.21</v>
      </c>
    </row>
    <row r="11" spans="1:5" ht="21.75" customHeight="1">
      <c r="A11" s="59"/>
      <c r="B11" s="59"/>
      <c r="C11" s="34" t="s">
        <v>435</v>
      </c>
      <c r="D11" s="20"/>
      <c r="E11" s="59"/>
    </row>
    <row r="12" spans="1:5" ht="21.75" customHeight="1">
      <c r="A12" s="60">
        <v>79000</v>
      </c>
      <c r="B12" s="60">
        <v>98002.04</v>
      </c>
      <c r="C12" s="35" t="s">
        <v>32</v>
      </c>
      <c r="D12" s="36" t="s">
        <v>301</v>
      </c>
      <c r="E12" s="59">
        <v>648.01</v>
      </c>
    </row>
    <row r="13" spans="1:5" ht="21.75" customHeight="1">
      <c r="A13" s="60">
        <v>13000</v>
      </c>
      <c r="B13" s="60">
        <v>23866</v>
      </c>
      <c r="C13" s="35" t="s">
        <v>302</v>
      </c>
      <c r="D13" s="36">
        <v>412000</v>
      </c>
      <c r="E13" s="60">
        <v>0</v>
      </c>
    </row>
    <row r="14" spans="1:5" ht="21.75" customHeight="1">
      <c r="A14" s="60">
        <v>40000</v>
      </c>
      <c r="B14" s="60">
        <v>76222.01</v>
      </c>
      <c r="C14" s="35" t="s">
        <v>34</v>
      </c>
      <c r="D14" s="36">
        <v>413000</v>
      </c>
      <c r="E14" s="60">
        <v>0</v>
      </c>
    </row>
    <row r="15" spans="1:5" ht="21.75" customHeight="1">
      <c r="A15" s="60">
        <v>0</v>
      </c>
      <c r="B15" s="60">
        <v>0</v>
      </c>
      <c r="C15" s="35" t="s">
        <v>303</v>
      </c>
      <c r="D15" s="36">
        <v>414000</v>
      </c>
      <c r="E15" s="60">
        <v>0</v>
      </c>
    </row>
    <row r="16" spans="1:5" ht="21.75" customHeight="1">
      <c r="A16" s="60">
        <v>10000</v>
      </c>
      <c r="B16" s="60">
        <v>3100</v>
      </c>
      <c r="C16" s="35" t="s">
        <v>118</v>
      </c>
      <c r="D16" s="36">
        <v>415000</v>
      </c>
      <c r="E16" s="60">
        <v>0</v>
      </c>
    </row>
    <row r="17" spans="1:5" ht="21.75" customHeight="1">
      <c r="A17" s="60">
        <v>0</v>
      </c>
      <c r="B17" s="60">
        <v>0</v>
      </c>
      <c r="C17" s="35" t="s">
        <v>304</v>
      </c>
      <c r="D17" s="36">
        <v>416000</v>
      </c>
      <c r="E17" s="60">
        <v>0</v>
      </c>
    </row>
    <row r="18" spans="1:5" ht="21.75" customHeight="1">
      <c r="A18" s="60">
        <v>8030000</v>
      </c>
      <c r="B18" s="60">
        <v>7804825.59</v>
      </c>
      <c r="C18" s="35" t="s">
        <v>35</v>
      </c>
      <c r="D18" s="36">
        <v>420000</v>
      </c>
      <c r="E18" s="59">
        <v>771433.03</v>
      </c>
    </row>
    <row r="19" spans="1:5" ht="21.75" customHeight="1">
      <c r="A19" s="60">
        <v>4000000</v>
      </c>
      <c r="B19" s="60">
        <v>3478115</v>
      </c>
      <c r="C19" s="35" t="s">
        <v>305</v>
      </c>
      <c r="D19" s="36">
        <v>430000</v>
      </c>
      <c r="E19" s="60">
        <v>0</v>
      </c>
    </row>
    <row r="20" spans="1:5" ht="21.75" customHeight="1" thickBot="1">
      <c r="A20" s="61">
        <f>SUM(A12:A19)</f>
        <v>12172000</v>
      </c>
      <c r="B20" s="67">
        <f>SUM(B12:B19)</f>
        <v>11484130.64</v>
      </c>
      <c r="C20" s="20"/>
      <c r="D20" s="20"/>
      <c r="E20" s="61">
        <f>SUM(E12:E19)</f>
        <v>772081.04</v>
      </c>
    </row>
    <row r="21" spans="1:5" ht="21.75" customHeight="1" thickTop="1">
      <c r="A21" s="68"/>
      <c r="B21" s="60">
        <v>5130260.01</v>
      </c>
      <c r="C21" s="35" t="s">
        <v>216</v>
      </c>
      <c r="D21" s="33"/>
      <c r="E21" s="60">
        <v>294146</v>
      </c>
    </row>
    <row r="22" spans="1:5" ht="21.75" customHeight="1">
      <c r="A22" s="68"/>
      <c r="B22" s="60">
        <v>758909.18</v>
      </c>
      <c r="C22" s="35" t="s">
        <v>306</v>
      </c>
      <c r="D22" s="33">
        <v>230100</v>
      </c>
      <c r="E22" s="60">
        <v>130291.04</v>
      </c>
    </row>
    <row r="23" spans="1:5" ht="21.75" customHeight="1">
      <c r="A23" s="68"/>
      <c r="B23" s="59">
        <v>324898</v>
      </c>
      <c r="C23" s="20" t="s">
        <v>279</v>
      </c>
      <c r="D23" s="33">
        <v>110605</v>
      </c>
      <c r="E23" s="59">
        <v>9700</v>
      </c>
    </row>
    <row r="24" spans="1:5" ht="21.75" customHeight="1">
      <c r="A24" s="68"/>
      <c r="B24" s="59">
        <v>9342.18</v>
      </c>
      <c r="C24" s="20" t="s">
        <v>9</v>
      </c>
      <c r="D24" s="20"/>
      <c r="E24" s="59">
        <v>0</v>
      </c>
    </row>
    <row r="25" spans="1:5" ht="21.75" customHeight="1">
      <c r="A25" s="68"/>
      <c r="B25" s="59">
        <v>1422044</v>
      </c>
      <c r="C25" s="20" t="s">
        <v>339</v>
      </c>
      <c r="D25" s="20"/>
      <c r="E25" s="59">
        <v>0</v>
      </c>
    </row>
    <row r="26" spans="1:5" ht="21.75" customHeight="1">
      <c r="A26" s="68"/>
      <c r="B26" s="59">
        <v>224.3</v>
      </c>
      <c r="C26" s="20" t="s">
        <v>436</v>
      </c>
      <c r="D26" s="20"/>
      <c r="E26" s="59">
        <v>0</v>
      </c>
    </row>
    <row r="27" spans="1:5" ht="21.75" customHeight="1">
      <c r="A27" s="68"/>
      <c r="B27" s="59"/>
      <c r="C27" s="20"/>
      <c r="D27" s="20"/>
      <c r="E27" s="59"/>
    </row>
    <row r="28" spans="1:5" ht="21.75" customHeight="1">
      <c r="A28" s="68"/>
      <c r="B28" s="59"/>
      <c r="C28" s="20"/>
      <c r="D28" s="20"/>
      <c r="E28" s="59"/>
    </row>
    <row r="29" spans="1:5" ht="21.75" customHeight="1">
      <c r="A29" s="68"/>
      <c r="B29" s="59"/>
      <c r="C29" s="20"/>
      <c r="D29" s="20"/>
      <c r="E29" s="59"/>
    </row>
    <row r="30" spans="1:5" ht="21.75" customHeight="1">
      <c r="A30" s="68"/>
      <c r="B30" s="59"/>
      <c r="C30" s="20"/>
      <c r="D30" s="20"/>
      <c r="E30" s="59"/>
    </row>
    <row r="31" spans="1:5" ht="21.75" customHeight="1">
      <c r="A31" s="68"/>
      <c r="B31" s="59"/>
      <c r="C31" s="20"/>
      <c r="D31" s="20"/>
      <c r="E31" s="59"/>
    </row>
    <row r="32" spans="1:5" ht="21.75" customHeight="1">
      <c r="A32" s="68"/>
      <c r="B32" s="59"/>
      <c r="C32" s="20"/>
      <c r="D32" s="20"/>
      <c r="E32" s="59"/>
    </row>
    <row r="33" spans="1:5" ht="21.75" customHeight="1">
      <c r="A33" s="68"/>
      <c r="B33" s="59"/>
      <c r="C33" s="20"/>
      <c r="D33" s="20"/>
      <c r="E33" s="59"/>
    </row>
    <row r="34" spans="1:5" ht="21.75" customHeight="1">
      <c r="A34" s="68"/>
      <c r="B34" s="59"/>
      <c r="C34" s="20"/>
      <c r="D34" s="20"/>
      <c r="E34" s="59"/>
    </row>
    <row r="35" spans="1:5" ht="21.75" customHeight="1">
      <c r="A35" s="68"/>
      <c r="B35" s="59"/>
      <c r="C35" s="20"/>
      <c r="D35" s="20"/>
      <c r="E35" s="59"/>
    </row>
    <row r="36" spans="1:5" ht="21.75" customHeight="1">
      <c r="A36" s="68"/>
      <c r="B36" s="59"/>
      <c r="C36" s="20"/>
      <c r="D36" s="20"/>
      <c r="E36" s="59"/>
    </row>
    <row r="37" spans="1:5" ht="21.75" customHeight="1">
      <c r="A37" s="68"/>
      <c r="B37" s="59"/>
      <c r="C37" s="20"/>
      <c r="D37" s="20"/>
      <c r="E37" s="59"/>
    </row>
    <row r="38" spans="1:5" ht="21.75" customHeight="1">
      <c r="A38" s="69"/>
      <c r="B38" s="62">
        <f>SUM(B20:B37)</f>
        <v>19129808.310000002</v>
      </c>
      <c r="C38" s="38" t="s">
        <v>165</v>
      </c>
      <c r="D38" s="39"/>
      <c r="E38" s="62">
        <f>SUM(E20:E37)</f>
        <v>1206218.08</v>
      </c>
    </row>
    <row r="39" spans="1:5" ht="21.75" customHeight="1">
      <c r="A39" s="37"/>
      <c r="B39" s="40"/>
      <c r="C39" s="40"/>
      <c r="D39" s="40"/>
      <c r="E39" s="40"/>
    </row>
    <row r="40" spans="1:5" ht="21.75" customHeight="1">
      <c r="A40" s="37"/>
      <c r="B40" s="40"/>
      <c r="C40" s="40"/>
      <c r="D40" s="40"/>
      <c r="E40" s="40"/>
    </row>
    <row r="41" spans="1:5" ht="21.75" customHeight="1">
      <c r="A41" s="37"/>
      <c r="B41" s="40"/>
      <c r="C41" s="40"/>
      <c r="D41" s="40"/>
      <c r="E41" s="40"/>
    </row>
    <row r="42" spans="1:5" ht="21.75" customHeight="1">
      <c r="A42" s="37"/>
      <c r="B42" s="40"/>
      <c r="C42" s="40"/>
      <c r="D42" s="40"/>
      <c r="E42" s="40"/>
    </row>
    <row r="43" spans="1:5" ht="21.75" customHeight="1">
      <c r="A43" s="206" t="s">
        <v>295</v>
      </c>
      <c r="B43" s="206"/>
      <c r="C43" s="204" t="s">
        <v>13</v>
      </c>
      <c r="D43" s="41" t="s">
        <v>296</v>
      </c>
      <c r="E43" s="70" t="s">
        <v>297</v>
      </c>
    </row>
    <row r="44" spans="1:5" ht="21.75" customHeight="1">
      <c r="A44" s="52" t="s">
        <v>24</v>
      </c>
      <c r="B44" s="41" t="s">
        <v>298</v>
      </c>
      <c r="C44" s="205"/>
      <c r="D44" s="42" t="s">
        <v>299</v>
      </c>
      <c r="E44" s="42" t="s">
        <v>298</v>
      </c>
    </row>
    <row r="45" spans="1:5" ht="21.75" customHeight="1">
      <c r="A45" s="53" t="s">
        <v>123</v>
      </c>
      <c r="B45" s="57" t="s">
        <v>123</v>
      </c>
      <c r="C45" s="205"/>
      <c r="D45" s="30"/>
      <c r="E45" s="57" t="s">
        <v>123</v>
      </c>
    </row>
    <row r="46" spans="1:5" ht="19.5" customHeight="1">
      <c r="A46" s="66"/>
      <c r="B46" s="58"/>
      <c r="C46" s="43" t="s">
        <v>151</v>
      </c>
      <c r="D46" s="32"/>
      <c r="E46" s="58"/>
    </row>
    <row r="47" spans="1:5" ht="19.5" customHeight="1">
      <c r="A47" s="60">
        <v>1223380</v>
      </c>
      <c r="B47" s="60">
        <v>519101</v>
      </c>
      <c r="C47" s="20" t="s">
        <v>307</v>
      </c>
      <c r="D47" s="33">
        <v>510000</v>
      </c>
      <c r="E47" s="60">
        <v>152888</v>
      </c>
    </row>
    <row r="48" spans="1:5" ht="19.5" customHeight="1">
      <c r="A48" s="60"/>
      <c r="B48" s="60">
        <v>496593</v>
      </c>
      <c r="C48" s="20" t="s">
        <v>308</v>
      </c>
      <c r="D48" s="33">
        <v>510000</v>
      </c>
      <c r="E48" s="60">
        <v>500</v>
      </c>
    </row>
    <row r="49" spans="1:5" ht="19.5" customHeight="1">
      <c r="A49" s="60">
        <v>2620400</v>
      </c>
      <c r="B49" s="60">
        <v>1011190</v>
      </c>
      <c r="C49" s="20" t="s">
        <v>309</v>
      </c>
      <c r="D49" s="36">
        <v>521000</v>
      </c>
      <c r="E49" s="60">
        <v>198110</v>
      </c>
    </row>
    <row r="50" spans="1:5" ht="19.5" customHeight="1">
      <c r="A50" s="60"/>
      <c r="B50" s="60">
        <v>1431157</v>
      </c>
      <c r="C50" s="20" t="s">
        <v>310</v>
      </c>
      <c r="D50" s="36"/>
      <c r="E50" s="60">
        <v>0</v>
      </c>
    </row>
    <row r="51" spans="1:5" ht="19.5" customHeight="1">
      <c r="A51" s="60">
        <v>3235200</v>
      </c>
      <c r="B51" s="60">
        <v>2738216.19</v>
      </c>
      <c r="C51" s="20" t="s">
        <v>311</v>
      </c>
      <c r="D51" s="36">
        <v>522000</v>
      </c>
      <c r="E51" s="60">
        <v>278880</v>
      </c>
    </row>
    <row r="52" spans="1:5" ht="19.5" customHeight="1">
      <c r="A52" s="60"/>
      <c r="B52" s="60">
        <v>218820</v>
      </c>
      <c r="C52" s="20" t="s">
        <v>312</v>
      </c>
      <c r="D52" s="36"/>
      <c r="E52" s="60">
        <v>0</v>
      </c>
    </row>
    <row r="53" spans="1:5" ht="19.5" customHeight="1">
      <c r="A53" s="60">
        <v>1286000</v>
      </c>
      <c r="B53" s="60">
        <v>357650.5</v>
      </c>
      <c r="C53" s="20" t="s">
        <v>313</v>
      </c>
      <c r="D53" s="36">
        <v>531000</v>
      </c>
      <c r="E53" s="60">
        <v>31743</v>
      </c>
    </row>
    <row r="54" spans="1:5" ht="19.5" customHeight="1">
      <c r="A54" s="60"/>
      <c r="B54" s="60">
        <v>65281</v>
      </c>
      <c r="C54" s="20" t="s">
        <v>314</v>
      </c>
      <c r="D54" s="36">
        <v>531000</v>
      </c>
      <c r="E54" s="60">
        <v>0</v>
      </c>
    </row>
    <row r="55" spans="1:5" ht="19.5" customHeight="1">
      <c r="A55" s="60">
        <v>1727000</v>
      </c>
      <c r="B55" s="60">
        <v>730759.75</v>
      </c>
      <c r="C55" s="20" t="s">
        <v>315</v>
      </c>
      <c r="D55" s="36">
        <v>532000</v>
      </c>
      <c r="E55" s="60">
        <v>106935</v>
      </c>
    </row>
    <row r="56" spans="1:5" ht="19.5" customHeight="1">
      <c r="A56" s="60"/>
      <c r="B56" s="60">
        <v>454595</v>
      </c>
      <c r="C56" s="20" t="s">
        <v>316</v>
      </c>
      <c r="D56" s="36">
        <v>532000</v>
      </c>
      <c r="E56" s="60">
        <v>0</v>
      </c>
    </row>
    <row r="57" spans="1:5" ht="19.5" customHeight="1">
      <c r="A57" s="60">
        <v>995000</v>
      </c>
      <c r="B57" s="60">
        <v>241502</v>
      </c>
      <c r="C57" s="20" t="s">
        <v>317</v>
      </c>
      <c r="D57" s="36">
        <v>533000</v>
      </c>
      <c r="E57" s="60">
        <v>120066</v>
      </c>
    </row>
    <row r="58" spans="1:5" ht="19.5" customHeight="1">
      <c r="A58" s="60"/>
      <c r="B58" s="60">
        <v>206542.15</v>
      </c>
      <c r="C58" s="20" t="s">
        <v>318</v>
      </c>
      <c r="D58" s="36">
        <v>530000</v>
      </c>
      <c r="E58" s="60">
        <v>0</v>
      </c>
    </row>
    <row r="59" spans="1:5" ht="19.5" customHeight="1">
      <c r="A59" s="60">
        <v>255000</v>
      </c>
      <c r="B59" s="60">
        <v>133056.47</v>
      </c>
      <c r="C59" s="20" t="s">
        <v>319</v>
      </c>
      <c r="D59" s="36">
        <v>534000</v>
      </c>
      <c r="E59" s="60">
        <v>62413.58</v>
      </c>
    </row>
    <row r="60" spans="1:5" ht="19.5" customHeight="1">
      <c r="A60" s="60"/>
      <c r="B60" s="60">
        <v>80635.72</v>
      </c>
      <c r="C60" s="20" t="s">
        <v>320</v>
      </c>
      <c r="D60" s="36">
        <v>534000</v>
      </c>
      <c r="E60" s="60">
        <v>0</v>
      </c>
    </row>
    <row r="61" spans="1:5" ht="19.5" customHeight="1">
      <c r="A61" s="60">
        <v>548520</v>
      </c>
      <c r="B61" s="60">
        <v>103520</v>
      </c>
      <c r="C61" s="20" t="s">
        <v>321</v>
      </c>
      <c r="D61" s="36">
        <v>560000</v>
      </c>
      <c r="E61" s="60">
        <v>5000</v>
      </c>
    </row>
    <row r="62" spans="1:5" ht="19.5" customHeight="1">
      <c r="A62" s="60"/>
      <c r="B62" s="60">
        <v>380444</v>
      </c>
      <c r="C62" s="20" t="s">
        <v>322</v>
      </c>
      <c r="D62" s="36">
        <v>560000</v>
      </c>
      <c r="E62" s="60">
        <v>100000</v>
      </c>
    </row>
    <row r="63" spans="1:5" ht="19.5" customHeight="1">
      <c r="A63" s="60">
        <v>30000</v>
      </c>
      <c r="B63" s="60">
        <v>25000</v>
      </c>
      <c r="C63" s="20" t="s">
        <v>323</v>
      </c>
      <c r="D63" s="36">
        <v>550000</v>
      </c>
      <c r="E63" s="60">
        <v>0</v>
      </c>
    </row>
    <row r="64" spans="1:5" ht="19.5" customHeight="1">
      <c r="A64" s="60">
        <v>153500</v>
      </c>
      <c r="B64" s="60">
        <v>48600</v>
      </c>
      <c r="C64" s="20" t="s">
        <v>324</v>
      </c>
      <c r="D64" s="36">
        <v>541000</v>
      </c>
      <c r="E64" s="60">
        <v>6600</v>
      </c>
    </row>
    <row r="65" spans="1:5" ht="19.5" customHeight="1">
      <c r="A65" s="60"/>
      <c r="B65" s="60">
        <v>21820</v>
      </c>
      <c r="C65" s="20" t="s">
        <v>338</v>
      </c>
      <c r="D65" s="36">
        <v>541000</v>
      </c>
      <c r="E65" s="60">
        <v>0</v>
      </c>
    </row>
    <row r="66" spans="1:5" ht="19.5" customHeight="1">
      <c r="A66" s="60">
        <v>98000</v>
      </c>
      <c r="B66" s="60">
        <v>0</v>
      </c>
      <c r="C66" s="20" t="s">
        <v>325</v>
      </c>
      <c r="D66" s="36">
        <v>542000</v>
      </c>
      <c r="E66" s="60">
        <v>0</v>
      </c>
    </row>
    <row r="67" spans="1:5" ht="19.5" customHeight="1" thickBot="1">
      <c r="A67" s="67">
        <f>SUM(A46:A66)</f>
        <v>12172000</v>
      </c>
      <c r="B67" s="67">
        <f>SUM(B47:B66)</f>
        <v>9264483.780000001</v>
      </c>
      <c r="C67" s="20"/>
      <c r="D67" s="20"/>
      <c r="E67" s="61">
        <f>SUM(E47:E66)</f>
        <v>1063135.58</v>
      </c>
    </row>
    <row r="68" spans="1:5" ht="19.5" customHeight="1" thickTop="1">
      <c r="A68" s="68"/>
      <c r="B68" s="60">
        <v>787586.92</v>
      </c>
      <c r="C68" s="20" t="s">
        <v>326</v>
      </c>
      <c r="D68" s="19" t="s">
        <v>237</v>
      </c>
      <c r="E68" s="60">
        <v>121643.04</v>
      </c>
    </row>
    <row r="69" spans="1:5" ht="19.5" customHeight="1">
      <c r="A69" s="68"/>
      <c r="B69" s="60">
        <v>656050</v>
      </c>
      <c r="C69" s="20" t="s">
        <v>327</v>
      </c>
      <c r="D69" s="19" t="s">
        <v>288</v>
      </c>
      <c r="E69" s="60">
        <v>0</v>
      </c>
    </row>
    <row r="70" spans="1:5" ht="19.5" customHeight="1">
      <c r="A70" s="68"/>
      <c r="B70" s="60">
        <v>910028.1</v>
      </c>
      <c r="C70" s="20" t="s">
        <v>328</v>
      </c>
      <c r="D70" s="19" t="s">
        <v>285</v>
      </c>
      <c r="E70" s="60">
        <v>0</v>
      </c>
    </row>
    <row r="71" spans="1:5" ht="19.5" customHeight="1">
      <c r="A71" s="68"/>
      <c r="B71" s="60">
        <v>324898</v>
      </c>
      <c r="C71" s="20" t="s">
        <v>329</v>
      </c>
      <c r="D71" s="19" t="s">
        <v>284</v>
      </c>
      <c r="E71" s="60">
        <v>0</v>
      </c>
    </row>
    <row r="72" spans="1:5" ht="19.5" customHeight="1">
      <c r="A72" s="68"/>
      <c r="B72" s="60">
        <v>1422044</v>
      </c>
      <c r="C72" s="20" t="s">
        <v>330</v>
      </c>
      <c r="D72" s="19"/>
      <c r="E72" s="60">
        <v>0</v>
      </c>
    </row>
    <row r="73" spans="1:5" ht="19.5" customHeight="1">
      <c r="A73" s="68"/>
      <c r="B73" s="60">
        <v>5124690.01</v>
      </c>
      <c r="C73" s="20" t="s">
        <v>331</v>
      </c>
      <c r="D73" s="19"/>
      <c r="E73" s="60">
        <v>515539</v>
      </c>
    </row>
    <row r="74" spans="1:5" ht="19.5" customHeight="1">
      <c r="A74" s="68"/>
      <c r="B74" s="60">
        <v>449820</v>
      </c>
      <c r="C74" s="20" t="s">
        <v>340</v>
      </c>
      <c r="D74" s="19"/>
      <c r="E74" s="60">
        <v>0</v>
      </c>
    </row>
    <row r="75" spans="1:5" ht="19.5" customHeight="1">
      <c r="A75" s="68"/>
      <c r="B75" s="60">
        <v>10000</v>
      </c>
      <c r="C75" s="20" t="s">
        <v>437</v>
      </c>
      <c r="D75" s="19"/>
      <c r="E75" s="60">
        <v>0</v>
      </c>
    </row>
    <row r="76" spans="1:5" ht="19.5" customHeight="1">
      <c r="A76" s="68"/>
      <c r="B76" s="60">
        <v>949.12</v>
      </c>
      <c r="C76" s="20" t="s">
        <v>438</v>
      </c>
      <c r="D76" s="19"/>
      <c r="E76" s="60">
        <v>0</v>
      </c>
    </row>
    <row r="77" spans="1:5" ht="19.5" customHeight="1">
      <c r="A77" s="68"/>
      <c r="B77" s="60">
        <v>20416</v>
      </c>
      <c r="C77" s="20" t="s">
        <v>439</v>
      </c>
      <c r="D77" s="19"/>
      <c r="E77" s="60">
        <v>0</v>
      </c>
    </row>
    <row r="78" spans="1:5" ht="19.5" customHeight="1">
      <c r="A78" s="68"/>
      <c r="B78" s="60">
        <v>224.3</v>
      </c>
      <c r="C78" s="20" t="s">
        <v>440</v>
      </c>
      <c r="D78" s="19"/>
      <c r="E78" s="60">
        <v>0</v>
      </c>
    </row>
    <row r="79" spans="1:5" ht="19.5" customHeight="1">
      <c r="A79" s="68"/>
      <c r="B79" s="63">
        <f>SUM(B68:B78)</f>
        <v>9706706.45</v>
      </c>
      <c r="C79" s="33" t="s">
        <v>166</v>
      </c>
      <c r="D79" s="20"/>
      <c r="E79" s="63">
        <f>SUM(E68:E78)</f>
        <v>637182.04</v>
      </c>
    </row>
    <row r="80" spans="1:5" ht="19.5" customHeight="1">
      <c r="A80" s="68"/>
      <c r="B80" s="64">
        <f>SUM(B67+B79)</f>
        <v>18971190.23</v>
      </c>
      <c r="C80" s="33" t="s">
        <v>332</v>
      </c>
      <c r="D80" s="20"/>
      <c r="E80" s="64">
        <f>SUM(E67+E79)</f>
        <v>1700317.62</v>
      </c>
    </row>
    <row r="81" spans="1:5" ht="19.5" customHeight="1">
      <c r="A81" s="68"/>
      <c r="B81" s="59"/>
      <c r="C81" s="20" t="s">
        <v>333</v>
      </c>
      <c r="D81" s="20"/>
      <c r="E81" s="59"/>
    </row>
    <row r="82" spans="1:5" ht="19.5" customHeight="1">
      <c r="A82" s="68"/>
      <c r="B82" s="65">
        <f>SUM(B38-B80)</f>
        <v>158618.08000000194</v>
      </c>
      <c r="C82" s="33" t="s">
        <v>334</v>
      </c>
      <c r="D82" s="20"/>
      <c r="E82" s="65">
        <f>SUM(E38-E80)</f>
        <v>-494099.54000000004</v>
      </c>
    </row>
    <row r="83" spans="1:5" ht="19.5" customHeight="1" thickBot="1">
      <c r="A83" s="68"/>
      <c r="B83" s="61">
        <f>SUM(B10+B38-B80)</f>
        <v>10661322.670000002</v>
      </c>
      <c r="C83" s="33" t="s">
        <v>335</v>
      </c>
      <c r="D83" s="20"/>
      <c r="E83" s="61">
        <f>SUM(E10+E38-E80)</f>
        <v>10661322.670000002</v>
      </c>
    </row>
    <row r="84" spans="1:5" ht="16.5" customHeight="1" thickTop="1">
      <c r="A84" s="21"/>
      <c r="B84" s="21"/>
      <c r="C84" s="21"/>
      <c r="D84" s="21"/>
      <c r="E84" s="21"/>
    </row>
    <row r="85" ht="19.5" customHeight="1">
      <c r="A85" s="18" t="s">
        <v>441</v>
      </c>
    </row>
    <row r="86" ht="19.5" customHeight="1">
      <c r="A86" s="18" t="s">
        <v>442</v>
      </c>
    </row>
    <row r="87" ht="19.5" customHeight="1">
      <c r="A87" s="18" t="s">
        <v>457</v>
      </c>
    </row>
  </sheetData>
  <mergeCells count="7">
    <mergeCell ref="C43:C45"/>
    <mergeCell ref="A43:B43"/>
    <mergeCell ref="D3:E3"/>
    <mergeCell ref="A4:E4"/>
    <mergeCell ref="C5:E5"/>
    <mergeCell ref="A7:B7"/>
    <mergeCell ref="C7:C9"/>
  </mergeCells>
  <printOptions/>
  <pageMargins left="0.5905511811023623" right="0.1968503937007874" top="0.03937007874015748" bottom="0.03937007874015748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SheetLayoutView="100" workbookViewId="0" topLeftCell="A1">
      <selection activeCell="A14" sqref="A14"/>
    </sheetView>
  </sheetViews>
  <sheetFormatPr defaultColWidth="9.140625" defaultRowHeight="12.75"/>
  <cols>
    <col min="1" max="1" width="49.28125" style="23" customWidth="1"/>
    <col min="2" max="2" width="13.8515625" style="23" customWidth="1"/>
    <col min="3" max="4" width="14.140625" style="23" customWidth="1"/>
    <col min="5" max="16384" width="9.140625" style="23" customWidth="1"/>
  </cols>
  <sheetData>
    <row r="1" spans="1:4" ht="23.25">
      <c r="A1" s="203" t="s">
        <v>18</v>
      </c>
      <c r="B1" s="203"/>
      <c r="C1" s="203"/>
      <c r="D1" s="203"/>
    </row>
    <row r="2" spans="1:4" ht="23.25">
      <c r="A2" s="203" t="s">
        <v>341</v>
      </c>
      <c r="B2" s="203"/>
      <c r="C2" s="203"/>
      <c r="D2" s="203"/>
    </row>
    <row r="3" spans="1:4" ht="23.25">
      <c r="A3" s="203" t="s">
        <v>443</v>
      </c>
      <c r="B3" s="203"/>
      <c r="C3" s="203"/>
      <c r="D3" s="203"/>
    </row>
    <row r="5" spans="1:4" ht="23.25">
      <c r="A5" s="24" t="s">
        <v>349</v>
      </c>
      <c r="B5" s="54" t="s">
        <v>342</v>
      </c>
      <c r="C5" s="54" t="s">
        <v>343</v>
      </c>
      <c r="D5" s="54" t="s">
        <v>344</v>
      </c>
    </row>
    <row r="6" spans="1:4" ht="23.25">
      <c r="A6" s="26" t="s">
        <v>350</v>
      </c>
      <c r="B6" s="48">
        <v>3266.95</v>
      </c>
      <c r="C6" s="48">
        <v>6196.04</v>
      </c>
      <c r="D6" s="44"/>
    </row>
    <row r="7" spans="1:4" ht="23.25">
      <c r="A7" s="26" t="s">
        <v>351</v>
      </c>
      <c r="B7" s="48">
        <v>13925</v>
      </c>
      <c r="C7" s="48">
        <v>2775</v>
      </c>
      <c r="D7" s="48"/>
    </row>
    <row r="8" spans="1:4" ht="23.25">
      <c r="A8" s="26" t="s">
        <v>352</v>
      </c>
      <c r="B8" s="48">
        <v>36.4</v>
      </c>
      <c r="C8" s="48">
        <v>0</v>
      </c>
      <c r="D8" s="48"/>
    </row>
    <row r="9" spans="1:4" ht="23.25">
      <c r="A9" s="26" t="s">
        <v>353</v>
      </c>
      <c r="B9" s="48">
        <v>43.69</v>
      </c>
      <c r="C9" s="48">
        <v>0</v>
      </c>
      <c r="D9" s="48"/>
    </row>
    <row r="10" spans="1:4" ht="23.25">
      <c r="A10" s="26" t="s">
        <v>354</v>
      </c>
      <c r="B10" s="48">
        <v>113019</v>
      </c>
      <c r="C10" s="48">
        <v>112672</v>
      </c>
      <c r="D10" s="44"/>
    </row>
    <row r="11" spans="1:4" ht="23.25">
      <c r="A11" s="26" t="s">
        <v>355</v>
      </c>
      <c r="B11" s="48">
        <v>0</v>
      </c>
      <c r="C11" s="48">
        <v>0</v>
      </c>
      <c r="D11" s="44"/>
    </row>
    <row r="12" spans="1:4" ht="23.25">
      <c r="A12" s="26"/>
      <c r="B12" s="48"/>
      <c r="C12" s="48"/>
      <c r="D12" s="44"/>
    </row>
    <row r="13" spans="1:4" ht="23.25">
      <c r="A13" s="26"/>
      <c r="B13" s="48"/>
      <c r="C13" s="48"/>
      <c r="D13" s="44"/>
    </row>
    <row r="14" spans="1:4" ht="24" thickBot="1">
      <c r="A14" s="22" t="s">
        <v>129</v>
      </c>
      <c r="B14" s="71">
        <f>SUM(B6:B13)</f>
        <v>130291.04000000001</v>
      </c>
      <c r="C14" s="71">
        <f>SUM(C6:C13)</f>
        <v>121643.04000000001</v>
      </c>
      <c r="D14" s="45"/>
    </row>
    <row r="15" ht="24" thickTop="1"/>
    <row r="18" spans="1:4" ht="23.25">
      <c r="A18" s="25"/>
      <c r="B18" s="25"/>
      <c r="C18" s="25"/>
      <c r="D18" s="25"/>
    </row>
    <row r="19" spans="1:4" ht="23.25">
      <c r="A19" s="25"/>
      <c r="B19" s="25"/>
      <c r="C19" s="25"/>
      <c r="D19" s="25"/>
    </row>
    <row r="20" spans="1:4" ht="23.25">
      <c r="A20" s="25"/>
      <c r="B20" s="25"/>
      <c r="C20" s="25"/>
      <c r="D20" s="25"/>
    </row>
    <row r="21" spans="1:4" ht="23.25">
      <c r="A21" s="46"/>
      <c r="B21" s="46"/>
      <c r="C21" s="46"/>
      <c r="D21" s="46"/>
    </row>
    <row r="22" spans="1:4" ht="23.25">
      <c r="A22" s="47"/>
      <c r="B22" s="25"/>
      <c r="C22" s="25"/>
      <c r="D22" s="25"/>
    </row>
  </sheetData>
  <mergeCells count="3">
    <mergeCell ref="A1:D1"/>
    <mergeCell ref="A2:D2"/>
    <mergeCell ref="A3:D3"/>
  </mergeCells>
  <printOptions/>
  <pageMargins left="0.11811023622047245" right="0.11811023622047245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43.140625" style="1" customWidth="1"/>
    <col min="2" max="2" width="12.7109375" style="1" customWidth="1"/>
    <col min="3" max="4" width="15.7109375" style="1" customWidth="1"/>
    <col min="5" max="16384" width="9.140625" style="1" customWidth="1"/>
  </cols>
  <sheetData>
    <row r="1" spans="1:4" ht="21">
      <c r="A1" s="209" t="s">
        <v>18</v>
      </c>
      <c r="B1" s="209"/>
      <c r="C1" s="209"/>
      <c r="D1" s="209"/>
    </row>
    <row r="2" spans="1:4" ht="21">
      <c r="A2" s="209" t="s">
        <v>0</v>
      </c>
      <c r="B2" s="209"/>
      <c r="C2" s="209"/>
      <c r="D2" s="209"/>
    </row>
    <row r="3" spans="1:4" ht="21">
      <c r="A3" s="209" t="s">
        <v>364</v>
      </c>
      <c r="B3" s="209"/>
      <c r="C3" s="209"/>
      <c r="D3" s="209"/>
    </row>
    <row r="4" ht="9.75" customHeight="1"/>
    <row r="5" spans="1:4" ht="21">
      <c r="A5" s="99" t="s">
        <v>13</v>
      </c>
      <c r="B5" s="80" t="s">
        <v>14</v>
      </c>
      <c r="C5" s="80" t="s">
        <v>15</v>
      </c>
      <c r="D5" s="80" t="s">
        <v>16</v>
      </c>
    </row>
    <row r="6" spans="1:4" ht="21">
      <c r="A6" s="1" t="s">
        <v>1</v>
      </c>
      <c r="B6" s="73">
        <v>110201</v>
      </c>
      <c r="C6" s="100">
        <v>6131924.87</v>
      </c>
      <c r="D6" s="100"/>
    </row>
    <row r="7" spans="1:4" ht="21">
      <c r="A7" s="1" t="s">
        <v>2</v>
      </c>
      <c r="B7" s="101">
        <v>110201</v>
      </c>
      <c r="C7" s="4">
        <v>431304.42</v>
      </c>
      <c r="D7" s="4"/>
    </row>
    <row r="8" spans="1:4" ht="21">
      <c r="A8" s="1" t="s">
        <v>3</v>
      </c>
      <c r="B8" s="101">
        <v>110201</v>
      </c>
      <c r="C8" s="4">
        <v>300.44</v>
      </c>
      <c r="D8" s="4"/>
    </row>
    <row r="9" spans="1:4" ht="21">
      <c r="A9" s="1" t="s">
        <v>4</v>
      </c>
      <c r="B9" s="101">
        <v>110201</v>
      </c>
      <c r="C9" s="4">
        <v>2163.84</v>
      </c>
      <c r="D9" s="4"/>
    </row>
    <row r="10" spans="1:4" ht="21">
      <c r="A10" s="1" t="s">
        <v>5</v>
      </c>
      <c r="B10" s="101">
        <v>110203</v>
      </c>
      <c r="C10" s="4">
        <v>23125.44</v>
      </c>
      <c r="D10" s="4"/>
    </row>
    <row r="11" spans="1:4" ht="21">
      <c r="A11" s="1" t="s">
        <v>367</v>
      </c>
      <c r="B11" s="101">
        <v>110201</v>
      </c>
      <c r="C11" s="4">
        <v>4072503.66</v>
      </c>
      <c r="D11" s="4"/>
    </row>
    <row r="12" spans="1:4" ht="21">
      <c r="A12" s="1" t="s">
        <v>192</v>
      </c>
      <c r="B12" s="101">
        <v>110300</v>
      </c>
      <c r="C12" s="4">
        <v>8148.8</v>
      </c>
      <c r="D12" s="4"/>
    </row>
    <row r="13" spans="1:4" ht="21">
      <c r="A13" s="1" t="s">
        <v>7</v>
      </c>
      <c r="B13" s="101"/>
      <c r="C13" s="4"/>
      <c r="D13" s="4">
        <v>519278.57</v>
      </c>
    </row>
    <row r="14" spans="1:4" ht="21">
      <c r="A14" s="1" t="s">
        <v>8</v>
      </c>
      <c r="B14" s="101">
        <v>320000</v>
      </c>
      <c r="C14" s="4"/>
      <c r="D14" s="4">
        <v>5446660.41</v>
      </c>
    </row>
    <row r="15" spans="1:4" ht="21">
      <c r="A15" s="1" t="s">
        <v>9</v>
      </c>
      <c r="B15" s="101">
        <v>300000</v>
      </c>
      <c r="C15" s="4"/>
      <c r="D15" s="4">
        <v>3339233.39</v>
      </c>
    </row>
    <row r="16" spans="1:4" ht="21">
      <c r="A16" s="1" t="s">
        <v>97</v>
      </c>
      <c r="B16" s="101">
        <v>210402</v>
      </c>
      <c r="C16" s="4"/>
      <c r="D16" s="4">
        <v>359050.7</v>
      </c>
    </row>
    <row r="17" spans="1:4" ht="21">
      <c r="A17" s="1" t="s">
        <v>122</v>
      </c>
      <c r="B17" s="101">
        <v>210500</v>
      </c>
      <c r="C17" s="4"/>
      <c r="D17" s="4">
        <v>710130</v>
      </c>
    </row>
    <row r="18" spans="1:4" ht="21">
      <c r="A18" s="1" t="s">
        <v>10</v>
      </c>
      <c r="B18" s="101"/>
      <c r="C18" s="4"/>
      <c r="D18" s="4"/>
    </row>
    <row r="19" spans="1:4" ht="21">
      <c r="A19" s="1" t="s">
        <v>11</v>
      </c>
      <c r="B19" s="101">
        <v>230102</v>
      </c>
      <c r="C19" s="4"/>
      <c r="D19" s="4">
        <v>3266.95</v>
      </c>
    </row>
    <row r="20" spans="1:4" ht="21">
      <c r="A20" s="1" t="s">
        <v>12</v>
      </c>
      <c r="B20" s="101">
        <v>230108</v>
      </c>
      <c r="C20" s="4"/>
      <c r="D20" s="4">
        <v>169450</v>
      </c>
    </row>
    <row r="21" spans="1:4" ht="21">
      <c r="A21" s="1" t="s">
        <v>278</v>
      </c>
      <c r="B21" s="101">
        <v>230106</v>
      </c>
      <c r="C21" s="4"/>
      <c r="D21" s="4">
        <v>1794.35</v>
      </c>
    </row>
    <row r="22" spans="1:4" ht="21">
      <c r="A22" s="1" t="s">
        <v>368</v>
      </c>
      <c r="B22" s="101">
        <v>230105</v>
      </c>
      <c r="C22" s="4"/>
      <c r="D22" s="4">
        <v>4513.1</v>
      </c>
    </row>
    <row r="23" spans="1:4" ht="21">
      <c r="A23" s="1" t="s">
        <v>247</v>
      </c>
      <c r="B23" s="101"/>
      <c r="C23" s="4"/>
      <c r="D23" s="4">
        <v>14000</v>
      </c>
    </row>
    <row r="24" spans="1:4" ht="21">
      <c r="A24" s="1" t="s">
        <v>193</v>
      </c>
      <c r="B24" s="101"/>
      <c r="C24" s="4"/>
      <c r="D24" s="4">
        <v>3594</v>
      </c>
    </row>
    <row r="25" spans="1:4" ht="21">
      <c r="A25" s="1" t="s">
        <v>194</v>
      </c>
      <c r="B25" s="101"/>
      <c r="C25" s="4"/>
      <c r="D25" s="4">
        <v>22500</v>
      </c>
    </row>
    <row r="26" spans="1:4" ht="21">
      <c r="A26" s="1" t="s">
        <v>195</v>
      </c>
      <c r="B26" s="101"/>
      <c r="C26" s="4"/>
      <c r="D26" s="4">
        <v>76000</v>
      </c>
    </row>
    <row r="27" spans="2:4" ht="21">
      <c r="B27" s="101"/>
      <c r="C27" s="4"/>
      <c r="D27" s="4"/>
    </row>
    <row r="28" spans="2:4" ht="21">
      <c r="B28" s="74"/>
      <c r="C28" s="102"/>
      <c r="D28" s="102"/>
    </row>
    <row r="29" spans="3:4" ht="21.75" thickBot="1">
      <c r="C29" s="12">
        <f>SUM(C6:C28)</f>
        <v>10669471.470000003</v>
      </c>
      <c r="D29" s="12">
        <f>SUM(D6:D28)</f>
        <v>10669471.469999999</v>
      </c>
    </row>
    <row r="30" ht="21.75" thickTop="1"/>
    <row r="31" ht="21">
      <c r="D31" s="16"/>
    </row>
    <row r="32" ht="21">
      <c r="D32" s="16"/>
    </row>
    <row r="33" ht="21">
      <c r="D33" s="16"/>
    </row>
    <row r="34" ht="21">
      <c r="D34" s="16"/>
    </row>
  </sheetData>
  <sheetProtection/>
  <mergeCells count="3">
    <mergeCell ref="A1:D1"/>
    <mergeCell ref="A3:D3"/>
    <mergeCell ref="A2:D2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6">
      <selection activeCell="B27" sqref="B27"/>
    </sheetView>
  </sheetViews>
  <sheetFormatPr defaultColWidth="9.140625" defaultRowHeight="12.75"/>
  <cols>
    <col min="1" max="1" width="20.8515625" style="14" customWidth="1"/>
    <col min="2" max="2" width="38.28125" style="14" customWidth="1"/>
    <col min="3" max="3" width="9.28125" style="14" customWidth="1"/>
    <col min="4" max="4" width="6.57421875" style="14" customWidth="1"/>
    <col min="5" max="5" width="18.7109375" style="14" customWidth="1"/>
    <col min="6" max="6" width="7.140625" style="14" customWidth="1"/>
    <col min="7" max="7" width="10.28125" style="14" bestFit="1" customWidth="1"/>
    <col min="8" max="16384" width="9.140625" style="14" customWidth="1"/>
  </cols>
  <sheetData>
    <row r="1" spans="1:7" ht="26.25">
      <c r="A1" s="210" t="s">
        <v>18</v>
      </c>
      <c r="B1" s="210"/>
      <c r="C1" s="210"/>
      <c r="D1" s="210"/>
      <c r="E1" s="210"/>
      <c r="F1" s="210"/>
      <c r="G1" s="210"/>
    </row>
    <row r="2" spans="1:7" ht="26.25">
      <c r="A2" s="210" t="s">
        <v>124</v>
      </c>
      <c r="B2" s="210"/>
      <c r="C2" s="210"/>
      <c r="D2" s="210"/>
      <c r="E2" s="210"/>
      <c r="F2" s="210"/>
      <c r="G2" s="210"/>
    </row>
    <row r="3" spans="1:7" ht="26.25">
      <c r="A3" s="210" t="s">
        <v>364</v>
      </c>
      <c r="B3" s="210"/>
      <c r="C3" s="210"/>
      <c r="D3" s="210"/>
      <c r="E3" s="210"/>
      <c r="F3" s="210"/>
      <c r="G3" s="210"/>
    </row>
    <row r="4" spans="1:7" ht="26.25">
      <c r="A4" s="113" t="s">
        <v>209</v>
      </c>
      <c r="B4" s="55"/>
      <c r="C4" s="55"/>
      <c r="D4" s="55"/>
      <c r="E4" s="55"/>
      <c r="F4" s="55"/>
      <c r="G4" s="55"/>
    </row>
    <row r="5" spans="1:6" ht="23.25">
      <c r="A5" s="114" t="s">
        <v>20</v>
      </c>
      <c r="B5" s="14" t="s">
        <v>292</v>
      </c>
      <c r="C5" s="115"/>
      <c r="E5" s="15">
        <v>59135</v>
      </c>
      <c r="F5" s="116" t="s">
        <v>123</v>
      </c>
    </row>
    <row r="6" spans="1:6" ht="23.25">
      <c r="A6" s="117"/>
      <c r="B6" s="14" t="s">
        <v>196</v>
      </c>
      <c r="C6" s="118"/>
      <c r="E6" s="119">
        <v>123755.7</v>
      </c>
      <c r="F6" s="116" t="s">
        <v>123</v>
      </c>
    </row>
    <row r="7" spans="1:6" ht="23.25">
      <c r="A7" s="117"/>
      <c r="B7" s="14" t="s">
        <v>372</v>
      </c>
      <c r="C7" s="118"/>
      <c r="E7" s="119">
        <v>10160</v>
      </c>
      <c r="F7" s="116" t="s">
        <v>123</v>
      </c>
    </row>
    <row r="8" spans="1:6" ht="23.25">
      <c r="A8" s="114" t="s">
        <v>22</v>
      </c>
      <c r="B8" s="14" t="s">
        <v>373</v>
      </c>
      <c r="C8" s="118"/>
      <c r="E8" s="119">
        <v>71000</v>
      </c>
      <c r="F8" s="116" t="s">
        <v>123</v>
      </c>
    </row>
    <row r="9" spans="1:5" ht="23.25">
      <c r="A9" s="114" t="s">
        <v>197</v>
      </c>
      <c r="B9" s="14" t="s">
        <v>374</v>
      </c>
      <c r="E9" s="120"/>
    </row>
    <row r="10" spans="1:6" ht="23.25">
      <c r="A10" s="121"/>
      <c r="B10" s="122" t="s">
        <v>375</v>
      </c>
      <c r="E10" s="15">
        <v>95000</v>
      </c>
      <c r="F10" s="116" t="s">
        <v>123</v>
      </c>
    </row>
    <row r="11" spans="5:6" ht="24" thickBot="1">
      <c r="E11" s="123">
        <f>SUM(E5:E10)</f>
        <v>359050.7</v>
      </c>
      <c r="F11" s="116" t="s">
        <v>123</v>
      </c>
    </row>
    <row r="12" spans="5:6" ht="24" thickTop="1">
      <c r="E12" s="120"/>
      <c r="F12" s="116"/>
    </row>
    <row r="13" spans="1:6" ht="26.25">
      <c r="A13" s="124" t="s">
        <v>122</v>
      </c>
      <c r="F13" s="116"/>
    </row>
    <row r="14" spans="1:6" ht="23.25">
      <c r="A14" s="125" t="s">
        <v>369</v>
      </c>
      <c r="B14" s="14" t="s">
        <v>370</v>
      </c>
      <c r="E14" s="15">
        <v>6880</v>
      </c>
      <c r="F14" s="116" t="s">
        <v>123</v>
      </c>
    </row>
    <row r="15" spans="1:6" ht="23.25">
      <c r="A15" s="125" t="s">
        <v>40</v>
      </c>
      <c r="B15" s="14" t="s">
        <v>371</v>
      </c>
      <c r="E15" s="15">
        <v>703250</v>
      </c>
      <c r="F15" s="116" t="s">
        <v>123</v>
      </c>
    </row>
    <row r="16" spans="5:6" ht="24" thickBot="1">
      <c r="E16" s="123">
        <f>SUM(E14:E15)</f>
        <v>710130</v>
      </c>
      <c r="F16" s="116" t="s">
        <v>123</v>
      </c>
    </row>
    <row r="17" ht="24" thickTop="1"/>
  </sheetData>
  <sheetProtection/>
  <mergeCells count="3">
    <mergeCell ref="A1:G1"/>
    <mergeCell ref="A2:G2"/>
    <mergeCell ref="A3:G3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25">
      <selection activeCell="M43" sqref="M43"/>
    </sheetView>
  </sheetViews>
  <sheetFormatPr defaultColWidth="9.140625" defaultRowHeight="12.75"/>
  <cols>
    <col min="1" max="1" width="6.57421875" style="1" customWidth="1"/>
    <col min="2" max="2" width="35.8515625" style="1" customWidth="1"/>
    <col min="3" max="3" width="12.00390625" style="1" customWidth="1"/>
    <col min="4" max="4" width="3.140625" style="1" customWidth="1"/>
    <col min="5" max="5" width="10.421875" style="1" customWidth="1"/>
    <col min="6" max="7" width="4.28125" style="1" customWidth="1"/>
    <col min="8" max="8" width="10.57421875" style="1" customWidth="1"/>
    <col min="9" max="9" width="5.00390625" style="1" customWidth="1"/>
    <col min="10" max="16384" width="9.140625" style="1" customWidth="1"/>
  </cols>
  <sheetData>
    <row r="1" spans="1:9" ht="19.5" customHeight="1">
      <c r="A1" s="219" t="s">
        <v>23</v>
      </c>
      <c r="B1" s="219"/>
      <c r="C1" s="219"/>
      <c r="D1" s="219"/>
      <c r="E1" s="219"/>
      <c r="F1" s="219"/>
      <c r="G1" s="219"/>
      <c r="H1" s="219"/>
      <c r="I1" s="219"/>
    </row>
    <row r="2" spans="1:9" ht="19.5" customHeight="1">
      <c r="A2" s="219" t="s">
        <v>356</v>
      </c>
      <c r="B2" s="219"/>
      <c r="C2" s="219"/>
      <c r="D2" s="219"/>
      <c r="E2" s="219"/>
      <c r="F2" s="219"/>
      <c r="G2" s="219"/>
      <c r="H2" s="219"/>
      <c r="I2" s="219"/>
    </row>
    <row r="3" spans="1:9" ht="19.5" customHeight="1">
      <c r="A3" s="219" t="s">
        <v>357</v>
      </c>
      <c r="B3" s="219"/>
      <c r="C3" s="219"/>
      <c r="D3" s="219"/>
      <c r="E3" s="219"/>
      <c r="F3" s="219"/>
      <c r="G3" s="219"/>
      <c r="H3" s="219"/>
      <c r="I3" s="219"/>
    </row>
    <row r="4" ht="6.75" customHeight="1"/>
    <row r="5" spans="1:9" ht="19.5" customHeight="1">
      <c r="A5" s="72"/>
      <c r="B5" s="72"/>
      <c r="C5" s="213" t="s">
        <v>24</v>
      </c>
      <c r="D5" s="214"/>
      <c r="E5" s="213" t="s">
        <v>25</v>
      </c>
      <c r="F5" s="214"/>
      <c r="G5" s="73" t="s">
        <v>26</v>
      </c>
      <c r="H5" s="217" t="s">
        <v>27</v>
      </c>
      <c r="I5" s="218"/>
    </row>
    <row r="6" spans="1:9" ht="19.5" customHeight="1">
      <c r="A6" s="6"/>
      <c r="B6" s="6"/>
      <c r="C6" s="215"/>
      <c r="D6" s="216"/>
      <c r="E6" s="215"/>
      <c r="F6" s="216"/>
      <c r="G6" s="74" t="s">
        <v>17</v>
      </c>
      <c r="H6" s="211" t="s">
        <v>28</v>
      </c>
      <c r="I6" s="212"/>
    </row>
    <row r="7" spans="1:9" ht="19.5" customHeight="1">
      <c r="A7" s="75" t="s">
        <v>29</v>
      </c>
      <c r="C7" s="2"/>
      <c r="D7" s="2"/>
      <c r="E7" s="2"/>
      <c r="F7" s="2"/>
      <c r="G7" s="2"/>
      <c r="H7" s="2"/>
      <c r="I7" s="2"/>
    </row>
    <row r="8" spans="1:9" ht="19.5" customHeight="1">
      <c r="A8" s="75" t="s">
        <v>30</v>
      </c>
      <c r="C8" s="3"/>
      <c r="D8" s="3"/>
      <c r="E8" s="3"/>
      <c r="F8" s="3"/>
      <c r="G8" s="3"/>
      <c r="H8" s="3"/>
      <c r="I8" s="3"/>
    </row>
    <row r="9" spans="1:9" ht="19.5" customHeight="1">
      <c r="A9" s="1" t="s">
        <v>31</v>
      </c>
      <c r="B9" s="1" t="s">
        <v>32</v>
      </c>
      <c r="C9" s="76">
        <v>79000</v>
      </c>
      <c r="D9" s="77" t="s">
        <v>17</v>
      </c>
      <c r="E9" s="76">
        <v>98002</v>
      </c>
      <c r="F9" s="78" t="s">
        <v>358</v>
      </c>
      <c r="G9" s="77" t="s">
        <v>120</v>
      </c>
      <c r="H9" s="76">
        <v>19002</v>
      </c>
      <c r="I9" s="78" t="s">
        <v>358</v>
      </c>
    </row>
    <row r="10" spans="2:9" ht="19.5" customHeight="1">
      <c r="B10" s="1" t="s">
        <v>33</v>
      </c>
      <c r="C10" s="76">
        <v>13000</v>
      </c>
      <c r="D10" s="77" t="s">
        <v>17</v>
      </c>
      <c r="E10" s="76">
        <v>3450</v>
      </c>
      <c r="F10" s="78" t="s">
        <v>96</v>
      </c>
      <c r="G10" s="77" t="s">
        <v>96</v>
      </c>
      <c r="H10" s="76">
        <v>9550</v>
      </c>
      <c r="I10" s="78" t="s">
        <v>96</v>
      </c>
    </row>
    <row r="11" spans="2:9" ht="19.5" customHeight="1">
      <c r="B11" s="1" t="s">
        <v>35</v>
      </c>
      <c r="C11" s="76">
        <v>8030000</v>
      </c>
      <c r="D11" s="77" t="s">
        <v>17</v>
      </c>
      <c r="E11" s="76">
        <v>7804825</v>
      </c>
      <c r="F11" s="78" t="s">
        <v>289</v>
      </c>
      <c r="G11" s="77" t="s">
        <v>96</v>
      </c>
      <c r="H11" s="76">
        <v>225174</v>
      </c>
      <c r="I11" s="78" t="s">
        <v>359</v>
      </c>
    </row>
    <row r="12" spans="2:9" ht="19.5" customHeight="1">
      <c r="B12" s="1" t="s">
        <v>34</v>
      </c>
      <c r="C12" s="76">
        <v>40000</v>
      </c>
      <c r="D12" s="77" t="s">
        <v>17</v>
      </c>
      <c r="E12" s="76">
        <v>76222</v>
      </c>
      <c r="F12" s="78" t="s">
        <v>360</v>
      </c>
      <c r="G12" s="77" t="s">
        <v>120</v>
      </c>
      <c r="H12" s="76">
        <v>36222</v>
      </c>
      <c r="I12" s="78" t="s">
        <v>360</v>
      </c>
    </row>
    <row r="13" spans="2:9" ht="19.5" customHeight="1">
      <c r="B13" s="1" t="s">
        <v>118</v>
      </c>
      <c r="C13" s="76">
        <v>10000</v>
      </c>
      <c r="D13" s="77" t="s">
        <v>17</v>
      </c>
      <c r="E13" s="76">
        <v>3100</v>
      </c>
      <c r="F13" s="78" t="s">
        <v>17</v>
      </c>
      <c r="G13" s="77" t="s">
        <v>96</v>
      </c>
      <c r="H13" s="76">
        <v>6900</v>
      </c>
      <c r="I13" s="78" t="s">
        <v>17</v>
      </c>
    </row>
    <row r="14" spans="2:9" ht="19.5" customHeight="1">
      <c r="B14" s="1" t="s">
        <v>36</v>
      </c>
      <c r="C14" s="76">
        <v>4000000</v>
      </c>
      <c r="D14" s="77" t="s">
        <v>17</v>
      </c>
      <c r="E14" s="76">
        <v>3478115</v>
      </c>
      <c r="F14" s="78" t="s">
        <v>96</v>
      </c>
      <c r="G14" s="77" t="s">
        <v>96</v>
      </c>
      <c r="H14" s="76">
        <v>521885</v>
      </c>
      <c r="I14" s="78" t="s">
        <v>96</v>
      </c>
    </row>
    <row r="15" spans="1:9" ht="19.5" customHeight="1">
      <c r="A15" s="75" t="s">
        <v>37</v>
      </c>
      <c r="C15" s="79">
        <f>SUM(C9:C14)</f>
        <v>12172000</v>
      </c>
      <c r="D15" s="80" t="s">
        <v>17</v>
      </c>
      <c r="E15" s="79">
        <v>11463714</v>
      </c>
      <c r="F15" s="81" t="s">
        <v>445</v>
      </c>
      <c r="G15" s="80" t="s">
        <v>17</v>
      </c>
      <c r="H15" s="79">
        <v>708285</v>
      </c>
      <c r="I15" s="80">
        <v>36</v>
      </c>
    </row>
    <row r="16" spans="2:11" ht="19.5" customHeight="1">
      <c r="B16" s="1" t="s">
        <v>415</v>
      </c>
      <c r="E16" s="79">
        <v>5130260</v>
      </c>
      <c r="F16" s="81" t="s">
        <v>360</v>
      </c>
      <c r="K16" s="1" t="s">
        <v>185</v>
      </c>
    </row>
    <row r="17" spans="1:12" ht="19.5" customHeight="1">
      <c r="A17" s="75" t="s">
        <v>444</v>
      </c>
      <c r="E17" s="79">
        <v>5130260</v>
      </c>
      <c r="F17" s="81" t="s">
        <v>360</v>
      </c>
      <c r="K17" s="82"/>
      <c r="L17" s="82"/>
    </row>
    <row r="18" spans="2:6" ht="19.5" customHeight="1">
      <c r="B18" s="75" t="s">
        <v>38</v>
      </c>
      <c r="E18" s="83">
        <v>16593974</v>
      </c>
      <c r="F18" s="84" t="s">
        <v>446</v>
      </c>
    </row>
    <row r="19" ht="19.5" customHeight="1"/>
    <row r="20" spans="1:9" ht="19.5" customHeight="1">
      <c r="A20" s="72"/>
      <c r="B20" s="72"/>
      <c r="C20" s="213" t="s">
        <v>24</v>
      </c>
      <c r="D20" s="214"/>
      <c r="E20" s="213" t="s">
        <v>49</v>
      </c>
      <c r="F20" s="214"/>
      <c r="G20" s="85" t="s">
        <v>26</v>
      </c>
      <c r="H20" s="217" t="s">
        <v>27</v>
      </c>
      <c r="I20" s="218"/>
    </row>
    <row r="21" spans="1:9" ht="19.5" customHeight="1">
      <c r="A21" s="6"/>
      <c r="B21" s="6"/>
      <c r="C21" s="215"/>
      <c r="D21" s="216"/>
      <c r="E21" s="215"/>
      <c r="F21" s="216"/>
      <c r="G21" s="86" t="s">
        <v>17</v>
      </c>
      <c r="H21" s="211" t="s">
        <v>28</v>
      </c>
      <c r="I21" s="212"/>
    </row>
    <row r="22" spans="1:9" ht="19.5" customHeight="1">
      <c r="A22" s="75" t="s">
        <v>39</v>
      </c>
      <c r="C22" s="87">
        <f>SUM(C23+C24+C25+C26+C27+C28+C29+C30+C31+C32+C33)</f>
        <v>12172000</v>
      </c>
      <c r="D22" s="73" t="s">
        <v>17</v>
      </c>
      <c r="E22" s="2"/>
      <c r="F22" s="2"/>
      <c r="G22" s="2"/>
      <c r="H22" s="2"/>
      <c r="I22" s="2"/>
    </row>
    <row r="23" spans="1:9" ht="19.5" customHeight="1">
      <c r="A23" s="1" t="s">
        <v>31</v>
      </c>
      <c r="B23" s="1" t="s">
        <v>22</v>
      </c>
      <c r="C23" s="76">
        <v>1223380</v>
      </c>
      <c r="D23" s="77" t="s">
        <v>17</v>
      </c>
      <c r="E23" s="76">
        <v>1086694</v>
      </c>
      <c r="F23" s="78" t="s">
        <v>17</v>
      </c>
      <c r="G23" s="77" t="s">
        <v>17</v>
      </c>
      <c r="H23" s="76">
        <v>136686</v>
      </c>
      <c r="I23" s="78" t="s">
        <v>17</v>
      </c>
    </row>
    <row r="24" spans="2:9" ht="19.5" customHeight="1">
      <c r="B24" s="1" t="s">
        <v>182</v>
      </c>
      <c r="C24" s="76">
        <v>2620400</v>
      </c>
      <c r="D24" s="77" t="s">
        <v>17</v>
      </c>
      <c r="E24" s="76">
        <v>2449227</v>
      </c>
      <c r="F24" s="78" t="s">
        <v>17</v>
      </c>
      <c r="G24" s="77" t="s">
        <v>17</v>
      </c>
      <c r="H24" s="76">
        <v>171173</v>
      </c>
      <c r="I24" s="78" t="s">
        <v>17</v>
      </c>
    </row>
    <row r="25" spans="2:9" ht="19.5" customHeight="1">
      <c r="B25" s="1" t="s">
        <v>183</v>
      </c>
      <c r="C25" s="76">
        <v>3235200</v>
      </c>
      <c r="D25" s="77" t="s">
        <v>17</v>
      </c>
      <c r="E25" s="76">
        <v>2957036</v>
      </c>
      <c r="F25" s="78" t="s">
        <v>361</v>
      </c>
      <c r="G25" s="77" t="s">
        <v>17</v>
      </c>
      <c r="H25" s="76">
        <v>278163</v>
      </c>
      <c r="I25" s="78" t="s">
        <v>220</v>
      </c>
    </row>
    <row r="26" spans="2:9" ht="19.5" customHeight="1">
      <c r="B26" s="1" t="s">
        <v>40</v>
      </c>
      <c r="C26" s="76">
        <v>1286000</v>
      </c>
      <c r="D26" s="77" t="s">
        <v>17</v>
      </c>
      <c r="E26" s="76">
        <v>1126181</v>
      </c>
      <c r="F26" s="78" t="s">
        <v>282</v>
      </c>
      <c r="G26" s="77" t="s">
        <v>17</v>
      </c>
      <c r="H26" s="76">
        <v>159818</v>
      </c>
      <c r="I26" s="78" t="s">
        <v>282</v>
      </c>
    </row>
    <row r="27" spans="2:9" ht="19.5" customHeight="1">
      <c r="B27" s="1" t="s">
        <v>19</v>
      </c>
      <c r="C27" s="76">
        <v>1727000</v>
      </c>
      <c r="D27" s="77" t="s">
        <v>17</v>
      </c>
      <c r="E27" s="76">
        <v>1185354</v>
      </c>
      <c r="F27" s="78" t="s">
        <v>280</v>
      </c>
      <c r="G27" s="77" t="s">
        <v>17</v>
      </c>
      <c r="H27" s="76">
        <v>541645</v>
      </c>
      <c r="I27" s="78" t="s">
        <v>362</v>
      </c>
    </row>
    <row r="28" spans="2:9" ht="19.5" customHeight="1">
      <c r="B28" s="1" t="s">
        <v>20</v>
      </c>
      <c r="C28" s="76">
        <v>995000</v>
      </c>
      <c r="D28" s="77" t="s">
        <v>17</v>
      </c>
      <c r="E28" s="76">
        <v>641094</v>
      </c>
      <c r="F28" s="78" t="s">
        <v>119</v>
      </c>
      <c r="G28" s="77" t="s">
        <v>17</v>
      </c>
      <c r="H28" s="76">
        <v>353905</v>
      </c>
      <c r="I28" s="78" t="s">
        <v>281</v>
      </c>
    </row>
    <row r="29" spans="2:9" ht="19.5" customHeight="1">
      <c r="B29" s="1" t="s">
        <v>41</v>
      </c>
      <c r="C29" s="76">
        <v>255000</v>
      </c>
      <c r="D29" s="77" t="s">
        <v>17</v>
      </c>
      <c r="E29" s="76">
        <v>213692</v>
      </c>
      <c r="F29" s="78" t="s">
        <v>361</v>
      </c>
      <c r="G29" s="77" t="s">
        <v>17</v>
      </c>
      <c r="H29" s="76">
        <v>41307</v>
      </c>
      <c r="I29" s="78" t="s">
        <v>220</v>
      </c>
    </row>
    <row r="30" spans="2:9" ht="19.5" customHeight="1">
      <c r="B30" s="1" t="s">
        <v>36</v>
      </c>
      <c r="C30" s="76">
        <v>548520</v>
      </c>
      <c r="D30" s="77" t="s">
        <v>17</v>
      </c>
      <c r="E30" s="76">
        <v>483964</v>
      </c>
      <c r="F30" s="78" t="s">
        <v>17</v>
      </c>
      <c r="G30" s="77" t="s">
        <v>17</v>
      </c>
      <c r="H30" s="76">
        <v>64556</v>
      </c>
      <c r="I30" s="78" t="s">
        <v>17</v>
      </c>
    </row>
    <row r="31" spans="2:9" ht="19.5" customHeight="1">
      <c r="B31" s="1" t="s">
        <v>21</v>
      </c>
      <c r="C31" s="76">
        <v>153500</v>
      </c>
      <c r="D31" s="77" t="s">
        <v>17</v>
      </c>
      <c r="E31" s="76">
        <v>70420</v>
      </c>
      <c r="F31" s="78" t="s">
        <v>17</v>
      </c>
      <c r="G31" s="77" t="s">
        <v>17</v>
      </c>
      <c r="H31" s="76">
        <v>83080</v>
      </c>
      <c r="I31" s="78" t="s">
        <v>17</v>
      </c>
    </row>
    <row r="32" spans="2:9" ht="19.5" customHeight="1">
      <c r="B32" s="1" t="s">
        <v>42</v>
      </c>
      <c r="C32" s="76">
        <v>98000</v>
      </c>
      <c r="D32" s="77" t="s">
        <v>17</v>
      </c>
      <c r="E32" s="76">
        <v>95000</v>
      </c>
      <c r="F32" s="78" t="s">
        <v>17</v>
      </c>
      <c r="G32" s="77" t="s">
        <v>17</v>
      </c>
      <c r="H32" s="76">
        <v>3000</v>
      </c>
      <c r="I32" s="78" t="s">
        <v>17</v>
      </c>
    </row>
    <row r="33" spans="2:9" ht="19.5" customHeight="1">
      <c r="B33" s="1" t="s">
        <v>43</v>
      </c>
      <c r="C33" s="88">
        <v>30000</v>
      </c>
      <c r="D33" s="89" t="s">
        <v>17</v>
      </c>
      <c r="E33" s="88">
        <v>25000</v>
      </c>
      <c r="F33" s="90" t="s">
        <v>17</v>
      </c>
      <c r="G33" s="89" t="s">
        <v>17</v>
      </c>
      <c r="H33" s="88">
        <v>5000</v>
      </c>
      <c r="I33" s="90" t="s">
        <v>17</v>
      </c>
    </row>
    <row r="34" spans="1:9" ht="19.5" customHeight="1">
      <c r="A34" s="75" t="s">
        <v>44</v>
      </c>
      <c r="C34" s="91"/>
      <c r="D34" s="92"/>
      <c r="E34" s="88">
        <v>10333664</v>
      </c>
      <c r="F34" s="93" t="s">
        <v>336</v>
      </c>
      <c r="G34" s="92"/>
      <c r="H34" s="94"/>
      <c r="I34" s="91"/>
    </row>
    <row r="35" spans="1:6" ht="19.5" customHeight="1">
      <c r="A35" s="1" t="s">
        <v>184</v>
      </c>
      <c r="E35" s="79">
        <v>5130260</v>
      </c>
      <c r="F35" s="81" t="s">
        <v>360</v>
      </c>
    </row>
    <row r="36" spans="1:6" ht="19.5" customHeight="1">
      <c r="A36" s="75"/>
      <c r="B36" s="75" t="s">
        <v>45</v>
      </c>
      <c r="E36" s="83">
        <v>15463924</v>
      </c>
      <c r="F36" s="84" t="s">
        <v>277</v>
      </c>
    </row>
    <row r="37" spans="2:6" ht="19.5" customHeight="1">
      <c r="B37" s="95" t="s">
        <v>46</v>
      </c>
      <c r="E37" s="96" t="s">
        <v>447</v>
      </c>
      <c r="F37" s="81" t="s">
        <v>337</v>
      </c>
    </row>
    <row r="38" spans="1:6" ht="19.5" customHeight="1">
      <c r="A38" s="209" t="s">
        <v>47</v>
      </c>
      <c r="B38" s="209"/>
      <c r="E38" s="97"/>
      <c r="F38" s="81"/>
    </row>
    <row r="39" spans="2:6" ht="19.5" customHeight="1">
      <c r="B39" s="98" t="s">
        <v>48</v>
      </c>
      <c r="E39" s="79"/>
      <c r="F39" s="81"/>
    </row>
    <row r="40" ht="19.5" customHeight="1"/>
    <row r="41" ht="21">
      <c r="A41" s="1" t="s">
        <v>114</v>
      </c>
    </row>
    <row r="42" ht="21">
      <c r="A42" s="1" t="s">
        <v>113</v>
      </c>
    </row>
    <row r="43" ht="21">
      <c r="A43" s="1" t="s">
        <v>456</v>
      </c>
    </row>
  </sheetData>
  <sheetProtection/>
  <mergeCells count="12">
    <mergeCell ref="A1:I1"/>
    <mergeCell ref="A2:I2"/>
    <mergeCell ref="A3:I3"/>
    <mergeCell ref="H5:I5"/>
    <mergeCell ref="H6:I6"/>
    <mergeCell ref="A38:B38"/>
    <mergeCell ref="C20:D21"/>
    <mergeCell ref="E20:F21"/>
    <mergeCell ref="H20:I20"/>
    <mergeCell ref="H21:I21"/>
    <mergeCell ref="C5:D6"/>
    <mergeCell ref="E5:F6"/>
  </mergeCells>
  <printOptions/>
  <pageMargins left="0.5511811023622047" right="0.35433070866141736" top="0.1968503937007874" bottom="0.11811023622047245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4" width="9.140625" style="14" customWidth="1"/>
    <col min="5" max="5" width="14.57421875" style="14" customWidth="1"/>
    <col min="6" max="6" width="22.8515625" style="14" customWidth="1"/>
    <col min="7" max="7" width="12.28125" style="14" hidden="1" customWidth="1"/>
    <col min="8" max="8" width="15.00390625" style="14" customWidth="1"/>
    <col min="9" max="16384" width="9.140625" style="14" customWidth="1"/>
  </cols>
  <sheetData>
    <row r="1" spans="1:9" ht="26.25">
      <c r="A1" s="210" t="s">
        <v>18</v>
      </c>
      <c r="B1" s="210"/>
      <c r="C1" s="210"/>
      <c r="D1" s="210"/>
      <c r="E1" s="210"/>
      <c r="F1" s="210"/>
      <c r="G1" s="210"/>
      <c r="H1" s="210"/>
      <c r="I1" s="210"/>
    </row>
    <row r="2" spans="1:9" ht="26.25">
      <c r="A2" s="210" t="s">
        <v>363</v>
      </c>
      <c r="B2" s="210"/>
      <c r="C2" s="210"/>
      <c r="D2" s="210"/>
      <c r="E2" s="210"/>
      <c r="F2" s="210"/>
      <c r="G2" s="210"/>
      <c r="H2" s="210"/>
      <c r="I2" s="210"/>
    </row>
    <row r="3" spans="1:9" ht="26.25">
      <c r="A3" s="210" t="s">
        <v>364</v>
      </c>
      <c r="B3" s="210"/>
      <c r="C3" s="210"/>
      <c r="D3" s="210"/>
      <c r="E3" s="210"/>
      <c r="F3" s="210"/>
      <c r="G3" s="210"/>
      <c r="H3" s="210"/>
      <c r="I3" s="210"/>
    </row>
    <row r="4" spans="1:2" ht="26.25">
      <c r="A4" s="126" t="s">
        <v>30</v>
      </c>
      <c r="B4" s="17" t="s">
        <v>186</v>
      </c>
    </row>
    <row r="5" spans="2:9" ht="23.25">
      <c r="B5" s="14" t="s">
        <v>187</v>
      </c>
      <c r="F5" s="127"/>
      <c r="H5" s="15">
        <v>10000</v>
      </c>
      <c r="I5" s="116" t="s">
        <v>123</v>
      </c>
    </row>
    <row r="6" spans="8:9" ht="23.25">
      <c r="H6" s="15"/>
      <c r="I6" s="116"/>
    </row>
    <row r="7" spans="2:9" ht="23.25">
      <c r="B7" s="17" t="s">
        <v>127</v>
      </c>
      <c r="H7" s="15"/>
      <c r="I7" s="116"/>
    </row>
    <row r="8" spans="2:9" ht="23.25">
      <c r="B8" s="14" t="s">
        <v>188</v>
      </c>
      <c r="H8" s="15">
        <v>4160300</v>
      </c>
      <c r="I8" s="116" t="s">
        <v>123</v>
      </c>
    </row>
    <row r="9" spans="2:9" ht="23.25">
      <c r="B9" s="14" t="s">
        <v>189</v>
      </c>
      <c r="H9" s="15">
        <v>510000</v>
      </c>
      <c r="I9" s="116" t="s">
        <v>123</v>
      </c>
    </row>
    <row r="10" spans="2:12" ht="23.25">
      <c r="B10" s="14" t="s">
        <v>283</v>
      </c>
      <c r="H10" s="15">
        <v>310460.01</v>
      </c>
      <c r="I10" s="116" t="s">
        <v>123</v>
      </c>
      <c r="L10" s="127"/>
    </row>
    <row r="11" spans="2:12" ht="23.25">
      <c r="B11" s="14" t="s">
        <v>365</v>
      </c>
      <c r="H11" s="15">
        <v>136000</v>
      </c>
      <c r="I11" s="116" t="s">
        <v>123</v>
      </c>
      <c r="L11" s="127"/>
    </row>
    <row r="12" spans="2:12" ht="23.25">
      <c r="B12" s="14" t="s">
        <v>366</v>
      </c>
      <c r="H12" s="15">
        <v>3500</v>
      </c>
      <c r="I12" s="116" t="s">
        <v>123</v>
      </c>
      <c r="L12" s="127"/>
    </row>
    <row r="13" spans="8:9" ht="23.25">
      <c r="H13" s="15"/>
      <c r="I13" s="116"/>
    </row>
    <row r="14" spans="2:9" ht="24" thickBot="1">
      <c r="B14" s="17" t="s">
        <v>248</v>
      </c>
      <c r="C14" s="17"/>
      <c r="D14" s="17"/>
      <c r="E14" s="17"/>
      <c r="F14" s="17"/>
      <c r="H14" s="123">
        <f>SUM(H5:H13)</f>
        <v>5130260.01</v>
      </c>
      <c r="I14" s="128" t="s">
        <v>123</v>
      </c>
    </row>
    <row r="15" ht="24" thickTop="1"/>
    <row r="16" spans="1:2" ht="26.25">
      <c r="A16" s="126" t="s">
        <v>151</v>
      </c>
      <c r="B16" s="17" t="s">
        <v>190</v>
      </c>
    </row>
    <row r="17" spans="2:9" ht="23.25">
      <c r="B17" s="14" t="s">
        <v>187</v>
      </c>
      <c r="H17" s="15">
        <v>10000</v>
      </c>
      <c r="I17" s="116" t="s">
        <v>123</v>
      </c>
    </row>
    <row r="18" spans="8:9" ht="23.25">
      <c r="H18" s="15"/>
      <c r="I18" s="116"/>
    </row>
    <row r="19" spans="2:9" ht="23.25">
      <c r="B19" s="17" t="s">
        <v>127</v>
      </c>
      <c r="H19" s="15"/>
      <c r="I19" s="116"/>
    </row>
    <row r="20" spans="2:9" ht="23.25">
      <c r="B20" s="14" t="s">
        <v>188</v>
      </c>
      <c r="H20" s="15">
        <v>4160300</v>
      </c>
      <c r="I20" s="116" t="s">
        <v>123</v>
      </c>
    </row>
    <row r="21" spans="2:9" ht="23.25">
      <c r="B21" s="14" t="s">
        <v>189</v>
      </c>
      <c r="H21" s="15">
        <v>510000</v>
      </c>
      <c r="I21" s="116" t="s">
        <v>123</v>
      </c>
    </row>
    <row r="22" spans="2:9" ht="23.25">
      <c r="B22" s="14" t="s">
        <v>283</v>
      </c>
      <c r="H22" s="15">
        <v>310460.01</v>
      </c>
      <c r="I22" s="116" t="s">
        <v>123</v>
      </c>
    </row>
    <row r="23" spans="2:9" ht="23.25">
      <c r="B23" s="14" t="s">
        <v>365</v>
      </c>
      <c r="H23" s="15">
        <v>136000</v>
      </c>
      <c r="I23" s="116" t="s">
        <v>123</v>
      </c>
    </row>
    <row r="24" spans="2:9" ht="23.25">
      <c r="B24" s="14" t="s">
        <v>366</v>
      </c>
      <c r="H24" s="15">
        <v>3500</v>
      </c>
      <c r="I24" s="116" t="s">
        <v>123</v>
      </c>
    </row>
    <row r="25" ht="23.25">
      <c r="H25" s="15"/>
    </row>
    <row r="26" spans="2:9" ht="24" thickBot="1">
      <c r="B26" s="17" t="s">
        <v>191</v>
      </c>
      <c r="C26" s="17"/>
      <c r="D26" s="17"/>
      <c r="E26" s="17"/>
      <c r="F26" s="17"/>
      <c r="G26" s="17"/>
      <c r="H26" s="123">
        <f>SUM(H17:H25)</f>
        <v>5130260.01</v>
      </c>
      <c r="I26" s="128" t="s">
        <v>123</v>
      </c>
    </row>
    <row r="27" ht="24" thickTop="1"/>
  </sheetData>
  <sheetProtection/>
  <mergeCells count="3">
    <mergeCell ref="A2:I2"/>
    <mergeCell ref="A3:I3"/>
    <mergeCell ref="A1:I1"/>
  </mergeCells>
  <printOptions/>
  <pageMargins left="0.1968503937007874" right="0.15748031496062992" top="0.3937007874015748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0"/>
  <sheetViews>
    <sheetView view="pageBreakPreview" zoomScaleSheetLayoutView="100" zoomScalePageLayoutView="0" workbookViewId="0" topLeftCell="A13">
      <selection activeCell="B18" sqref="B18"/>
    </sheetView>
  </sheetViews>
  <sheetFormatPr defaultColWidth="9.140625" defaultRowHeight="12.75"/>
  <cols>
    <col min="1" max="1" width="4.7109375" style="1" customWidth="1"/>
    <col min="2" max="2" width="38.28125" style="1" customWidth="1"/>
    <col min="3" max="4" width="13.7109375" style="1" customWidth="1"/>
    <col min="5" max="5" width="37.7109375" style="1" customWidth="1"/>
    <col min="6" max="6" width="12.00390625" style="1" customWidth="1"/>
    <col min="7" max="7" width="13.421875" style="1" customWidth="1"/>
    <col min="8" max="16384" width="9.140625" style="1" customWidth="1"/>
  </cols>
  <sheetData>
    <row r="1" spans="1:7" ht="18.75" customHeight="1">
      <c r="A1" s="219" t="s">
        <v>50</v>
      </c>
      <c r="B1" s="219"/>
      <c r="C1" s="219"/>
      <c r="D1" s="219"/>
      <c r="E1" s="219"/>
      <c r="F1" s="219"/>
      <c r="G1" s="219"/>
    </row>
    <row r="2" spans="1:7" ht="18.75" customHeight="1">
      <c r="A2" s="219" t="s">
        <v>51</v>
      </c>
      <c r="B2" s="219"/>
      <c r="C2" s="219"/>
      <c r="D2" s="219"/>
      <c r="E2" s="219"/>
      <c r="F2" s="219"/>
      <c r="G2" s="219"/>
    </row>
    <row r="3" spans="1:7" ht="18.75" customHeight="1">
      <c r="A3" s="219" t="s">
        <v>364</v>
      </c>
      <c r="B3" s="219"/>
      <c r="C3" s="219"/>
      <c r="D3" s="219"/>
      <c r="E3" s="219"/>
      <c r="F3" s="219"/>
      <c r="G3" s="219"/>
    </row>
    <row r="4" spans="1:7" ht="6.75" customHeight="1">
      <c r="A4" s="6"/>
      <c r="B4" s="6"/>
      <c r="C4" s="6"/>
      <c r="D4" s="6"/>
      <c r="E4" s="6"/>
      <c r="F4" s="6"/>
      <c r="G4" s="6"/>
    </row>
    <row r="5" spans="1:6" ht="18.75" customHeight="1">
      <c r="A5" s="220" t="s">
        <v>52</v>
      </c>
      <c r="B5" s="220"/>
      <c r="C5" s="2"/>
      <c r="D5" s="2"/>
      <c r="E5" s="8" t="s">
        <v>60</v>
      </c>
      <c r="F5" s="2"/>
    </row>
    <row r="6" spans="1:7" ht="18.75" customHeight="1" thickBot="1">
      <c r="A6" s="1" t="s">
        <v>53</v>
      </c>
      <c r="C6" s="4"/>
      <c r="D6" s="12">
        <v>6187405</v>
      </c>
      <c r="E6" s="1" t="s">
        <v>61</v>
      </c>
      <c r="F6" s="4"/>
      <c r="G6" s="11">
        <v>6187405</v>
      </c>
    </row>
    <row r="7" spans="1:7" ht="18.75" customHeight="1" thickTop="1">
      <c r="A7" s="1" t="s">
        <v>6</v>
      </c>
      <c r="C7" s="4"/>
      <c r="D7" s="4">
        <v>8148.8</v>
      </c>
      <c r="E7" s="1" t="s">
        <v>97</v>
      </c>
      <c r="F7" s="4"/>
      <c r="G7" s="9">
        <v>359050.7</v>
      </c>
    </row>
    <row r="8" spans="1:7" ht="18.75" customHeight="1">
      <c r="A8" s="1" t="s">
        <v>54</v>
      </c>
      <c r="C8" s="4"/>
      <c r="D8" s="5"/>
      <c r="E8" s="1" t="s">
        <v>122</v>
      </c>
      <c r="F8" s="4"/>
      <c r="G8" s="9">
        <v>710130</v>
      </c>
    </row>
    <row r="9" spans="2:7" ht="18.75" customHeight="1">
      <c r="B9" s="1" t="s">
        <v>55</v>
      </c>
      <c r="C9" s="5" t="s">
        <v>17</v>
      </c>
      <c r="D9" s="4"/>
      <c r="E9" s="1" t="s">
        <v>62</v>
      </c>
      <c r="F9" s="4"/>
      <c r="G9" s="9">
        <v>295118.4</v>
      </c>
    </row>
    <row r="10" spans="2:7" ht="18.75" customHeight="1">
      <c r="B10" s="1" t="s">
        <v>419</v>
      </c>
      <c r="C10" s="4">
        <v>6131924.87</v>
      </c>
      <c r="D10" s="4"/>
      <c r="E10" s="1" t="s">
        <v>63</v>
      </c>
      <c r="F10" s="4"/>
      <c r="G10" s="9">
        <v>5446660.41</v>
      </c>
    </row>
    <row r="11" spans="2:7" ht="18.75" customHeight="1">
      <c r="B11" s="1" t="s">
        <v>56</v>
      </c>
      <c r="C11" s="4">
        <v>431304.42</v>
      </c>
      <c r="D11" s="4"/>
      <c r="E11" s="1" t="s">
        <v>64</v>
      </c>
      <c r="F11" s="4"/>
      <c r="G11" s="9">
        <v>519278.57</v>
      </c>
    </row>
    <row r="12" spans="2:7" ht="18.75" customHeight="1">
      <c r="B12" s="1" t="s">
        <v>57</v>
      </c>
      <c r="C12" s="4">
        <v>300.44</v>
      </c>
      <c r="D12" s="4"/>
      <c r="E12" s="3"/>
      <c r="F12" s="3"/>
      <c r="G12" s="9"/>
    </row>
    <row r="13" spans="2:7" ht="18.75" customHeight="1">
      <c r="B13" s="1" t="s">
        <v>58</v>
      </c>
      <c r="C13" s="4">
        <v>23125.44</v>
      </c>
      <c r="D13" s="4"/>
      <c r="E13" s="3"/>
      <c r="G13" s="13"/>
    </row>
    <row r="14" spans="2:7" ht="18.75" customHeight="1">
      <c r="B14" s="1" t="s">
        <v>59</v>
      </c>
      <c r="C14" s="4">
        <v>2163.84</v>
      </c>
      <c r="D14" s="4"/>
      <c r="E14" s="1" t="s">
        <v>417</v>
      </c>
      <c r="F14" s="4">
        <v>2760192.89</v>
      </c>
      <c r="G14" s="13"/>
    </row>
    <row r="15" spans="2:7" ht="18.75" customHeight="1">
      <c r="B15" s="1" t="s">
        <v>416</v>
      </c>
      <c r="C15" s="4">
        <v>4072503.66</v>
      </c>
      <c r="D15" s="4">
        <f>SUM(C9:C15)</f>
        <v>10661322.670000002</v>
      </c>
      <c r="E15" s="7" t="s">
        <v>448</v>
      </c>
      <c r="F15" s="13">
        <v>1130050.16</v>
      </c>
      <c r="G15" s="13"/>
    </row>
    <row r="16" spans="2:7" ht="18.75" customHeight="1">
      <c r="B16" s="129"/>
      <c r="D16" s="4"/>
      <c r="E16" s="7" t="s">
        <v>449</v>
      </c>
      <c r="F16" s="13">
        <v>9342.18</v>
      </c>
      <c r="G16" s="13"/>
    </row>
    <row r="17" spans="2:7" ht="18.75" customHeight="1">
      <c r="B17" s="129"/>
      <c r="D17" s="4"/>
      <c r="E17" s="7" t="s">
        <v>450</v>
      </c>
      <c r="F17" s="4">
        <v>209960</v>
      </c>
      <c r="G17" s="13"/>
    </row>
    <row r="18" spans="3:7" ht="18.75" customHeight="1">
      <c r="C18" s="4"/>
      <c r="D18" s="4"/>
      <c r="E18" s="7" t="s">
        <v>451</v>
      </c>
      <c r="F18" s="4">
        <v>13811</v>
      </c>
      <c r="G18" s="13"/>
    </row>
    <row r="19" spans="3:7" ht="18.75" customHeight="1">
      <c r="C19" s="4"/>
      <c r="D19" s="4"/>
      <c r="E19" s="7" t="s">
        <v>452</v>
      </c>
      <c r="F19" s="4">
        <v>5570</v>
      </c>
      <c r="G19" s="13"/>
    </row>
    <row r="20" spans="3:7" ht="18.75" customHeight="1">
      <c r="C20" s="4"/>
      <c r="D20" s="4"/>
      <c r="E20" s="7" t="s">
        <v>453</v>
      </c>
      <c r="F20" s="4">
        <v>2310.5</v>
      </c>
      <c r="G20" s="9"/>
    </row>
    <row r="21" spans="3:7" ht="18.75" customHeight="1">
      <c r="C21" s="4"/>
      <c r="D21" s="4"/>
      <c r="E21" s="7" t="s">
        <v>454</v>
      </c>
      <c r="F21" s="4">
        <v>342183.34</v>
      </c>
      <c r="G21" s="9"/>
    </row>
    <row r="22" spans="3:7" ht="18.75" customHeight="1">
      <c r="C22" s="4"/>
      <c r="D22" s="4"/>
      <c r="E22" s="7" t="s">
        <v>455</v>
      </c>
      <c r="F22" s="4">
        <v>449820</v>
      </c>
      <c r="G22" s="9"/>
    </row>
    <row r="23" spans="3:7" ht="18.75" customHeight="1">
      <c r="C23" s="4"/>
      <c r="D23" s="4"/>
      <c r="E23" s="1" t="s">
        <v>418</v>
      </c>
      <c r="F23" s="4"/>
      <c r="G23" s="9">
        <f>SUM(F14+F15+F16+F17+F18+F19+F20-F21-F22)</f>
        <v>3339233.39</v>
      </c>
    </row>
    <row r="24" spans="3:7" ht="18.75" customHeight="1">
      <c r="C24" s="4"/>
      <c r="D24" s="4"/>
      <c r="E24" s="3"/>
      <c r="F24" s="3"/>
      <c r="G24" s="3"/>
    </row>
    <row r="25" spans="3:7" ht="18.75" customHeight="1">
      <c r="C25" s="4"/>
      <c r="D25" s="4"/>
      <c r="F25" s="4"/>
      <c r="G25" s="9"/>
    </row>
    <row r="26" spans="3:7" ht="18.75" customHeight="1" thickBot="1">
      <c r="C26" s="4"/>
      <c r="D26" s="12">
        <f>SUM(D7:D15)</f>
        <v>10669471.470000003</v>
      </c>
      <c r="F26" s="4"/>
      <c r="G26" s="11">
        <f>SUM(G7:G23)</f>
        <v>10669471.47</v>
      </c>
    </row>
    <row r="27" spans="3:7" ht="9" customHeight="1" thickTop="1">
      <c r="C27" s="10"/>
      <c r="D27" s="10"/>
      <c r="F27" s="10"/>
      <c r="G27" s="9"/>
    </row>
    <row r="28" ht="18.75" customHeight="1">
      <c r="B28" s="1" t="s">
        <v>117</v>
      </c>
    </row>
    <row r="29" spans="1:2" ht="18.75" customHeight="1">
      <c r="A29" s="1" t="s">
        <v>65</v>
      </c>
      <c r="B29" s="1" t="s">
        <v>116</v>
      </c>
    </row>
    <row r="30" ht="18.75" customHeight="1">
      <c r="B30" s="1" t="s">
        <v>458</v>
      </c>
    </row>
    <row r="33" spans="1:7" ht="18.75" customHeight="1">
      <c r="A33" s="219" t="s">
        <v>50</v>
      </c>
      <c r="B33" s="219"/>
      <c r="C33" s="219"/>
      <c r="D33" s="219"/>
      <c r="E33" s="219"/>
      <c r="F33" s="219"/>
      <c r="G33" s="219"/>
    </row>
    <row r="34" spans="1:7" ht="18.75" customHeight="1">
      <c r="A34" s="219" t="s">
        <v>174</v>
      </c>
      <c r="B34" s="219"/>
      <c r="C34" s="219"/>
      <c r="D34" s="219"/>
      <c r="E34" s="219"/>
      <c r="F34" s="219"/>
      <c r="G34" s="219"/>
    </row>
    <row r="35" spans="1:7" ht="18.75" customHeight="1">
      <c r="A35" s="219" t="s">
        <v>121</v>
      </c>
      <c r="B35" s="219"/>
      <c r="C35" s="219"/>
      <c r="D35" s="219"/>
      <c r="E35" s="219"/>
      <c r="F35" s="219"/>
      <c r="G35" s="219"/>
    </row>
    <row r="36" spans="1:7" ht="6.75" customHeight="1">
      <c r="A36" s="6"/>
      <c r="B36" s="6"/>
      <c r="C36" s="6"/>
      <c r="D36" s="6"/>
      <c r="E36" s="6"/>
      <c r="F36" s="6"/>
      <c r="G36" s="6"/>
    </row>
    <row r="37" spans="1:6" ht="18.75" customHeight="1">
      <c r="A37" s="220" t="s">
        <v>60</v>
      </c>
      <c r="B37" s="220"/>
      <c r="C37" s="2"/>
      <c r="D37" s="2"/>
      <c r="E37" s="8" t="s">
        <v>52</v>
      </c>
      <c r="F37" s="2"/>
    </row>
    <row r="38" spans="1:6" ht="18.75" customHeight="1">
      <c r="A38" s="8"/>
      <c r="B38" s="8"/>
      <c r="C38" s="3"/>
      <c r="D38" s="3"/>
      <c r="E38" s="8"/>
      <c r="F38" s="3"/>
    </row>
    <row r="39" spans="1:7" ht="18.75" customHeight="1">
      <c r="A39" s="1" t="s">
        <v>175</v>
      </c>
      <c r="C39" s="4"/>
      <c r="D39" s="4">
        <v>1986924.84</v>
      </c>
      <c r="E39" s="1" t="s">
        <v>55</v>
      </c>
      <c r="F39" s="13">
        <v>0</v>
      </c>
      <c r="G39" s="13"/>
    </row>
    <row r="40" spans="1:7" ht="18.75" customHeight="1">
      <c r="A40" s="1" t="s">
        <v>176</v>
      </c>
      <c r="C40" s="4"/>
      <c r="D40" s="4">
        <v>254.78</v>
      </c>
      <c r="E40" s="1" t="s">
        <v>180</v>
      </c>
      <c r="F40" s="13">
        <v>124203.62</v>
      </c>
      <c r="G40" s="13"/>
    </row>
    <row r="41" spans="1:7" ht="18.75" customHeight="1">
      <c r="A41" s="1" t="s">
        <v>177</v>
      </c>
      <c r="C41" s="4"/>
      <c r="D41" s="5">
        <v>4425</v>
      </c>
      <c r="E41" s="1" t="s">
        <v>181</v>
      </c>
      <c r="F41" s="13">
        <v>1096048</v>
      </c>
      <c r="G41" s="13"/>
    </row>
    <row r="42" spans="1:7" ht="18.75" customHeight="1">
      <c r="A42" s="7" t="s">
        <v>179</v>
      </c>
      <c r="B42" s="1" t="s">
        <v>178</v>
      </c>
      <c r="C42" s="4">
        <v>771353</v>
      </c>
      <c r="D42" s="4"/>
      <c r="F42" s="13"/>
      <c r="G42" s="13">
        <v>1220251.62</v>
      </c>
    </row>
    <row r="43" spans="3:7" ht="18.75" customHeight="1">
      <c r="C43" s="4"/>
      <c r="D43" s="4"/>
      <c r="F43" s="13"/>
      <c r="G43" s="13"/>
    </row>
    <row r="44" spans="3:7" ht="18.75" customHeight="1">
      <c r="C44" s="5"/>
      <c r="D44" s="4"/>
      <c r="F44" s="4"/>
      <c r="G44" s="9"/>
    </row>
    <row r="45" spans="3:7" ht="18.75" customHeight="1">
      <c r="C45" s="4"/>
      <c r="D45" s="4"/>
      <c r="F45" s="4"/>
      <c r="G45" s="9"/>
    </row>
    <row r="46" spans="3:7" ht="18.75" customHeight="1">
      <c r="C46" s="4"/>
      <c r="D46" s="4"/>
      <c r="F46" s="4"/>
      <c r="G46" s="9"/>
    </row>
    <row r="47" spans="3:7" ht="18.75" customHeight="1">
      <c r="C47" s="4"/>
      <c r="D47" s="4"/>
      <c r="F47" s="4"/>
      <c r="G47" s="13"/>
    </row>
    <row r="48" spans="3:7" ht="18.75" customHeight="1">
      <c r="C48" s="4"/>
      <c r="D48" s="4"/>
      <c r="E48" s="7"/>
      <c r="F48" s="13"/>
      <c r="G48" s="13"/>
    </row>
    <row r="49" spans="3:7" ht="18.75" customHeight="1">
      <c r="C49" s="4"/>
      <c r="D49" s="4"/>
      <c r="E49" s="7"/>
      <c r="F49" s="13"/>
      <c r="G49" s="13"/>
    </row>
    <row r="50" spans="3:7" ht="18.75" customHeight="1">
      <c r="C50" s="4"/>
      <c r="D50" s="4"/>
      <c r="E50" s="7"/>
      <c r="F50" s="4"/>
      <c r="G50" s="9"/>
    </row>
    <row r="51" spans="3:7" ht="18.75" customHeight="1">
      <c r="C51" s="4"/>
      <c r="D51" s="4"/>
      <c r="E51" s="7"/>
      <c r="F51" s="4"/>
      <c r="G51" s="9"/>
    </row>
    <row r="52" spans="3:7" ht="18.75" customHeight="1">
      <c r="C52" s="4"/>
      <c r="D52" s="4"/>
      <c r="F52" s="4"/>
      <c r="G52" s="9"/>
    </row>
    <row r="53" spans="3:7" ht="18.75" customHeight="1">
      <c r="C53" s="4"/>
      <c r="D53" s="4"/>
      <c r="F53" s="4"/>
      <c r="G53" s="9"/>
    </row>
    <row r="54" spans="3:7" ht="18.75" customHeight="1" thickBot="1">
      <c r="C54" s="4"/>
      <c r="D54" s="12">
        <v>1220251.62</v>
      </c>
      <c r="F54" s="4"/>
      <c r="G54" s="11">
        <v>1220251.62</v>
      </c>
    </row>
    <row r="55" spans="3:7" ht="18.75" customHeight="1" thickTop="1">
      <c r="C55" s="10"/>
      <c r="D55" s="10"/>
      <c r="F55" s="10"/>
      <c r="G55" s="10"/>
    </row>
    <row r="56" spans="3:7" ht="18.75" customHeight="1">
      <c r="C56" s="10"/>
      <c r="D56" s="10"/>
      <c r="F56" s="10"/>
      <c r="G56" s="10"/>
    </row>
    <row r="57" spans="3:7" ht="9" customHeight="1">
      <c r="C57" s="10"/>
      <c r="D57" s="10"/>
      <c r="F57" s="10"/>
      <c r="G57" s="9"/>
    </row>
    <row r="58" ht="18.75" customHeight="1">
      <c r="B58" s="1" t="s">
        <v>117</v>
      </c>
    </row>
    <row r="59" spans="1:2" ht="18.75" customHeight="1">
      <c r="A59" s="1" t="s">
        <v>65</v>
      </c>
      <c r="B59" s="1" t="s">
        <v>116</v>
      </c>
    </row>
    <row r="60" ht="18.75" customHeight="1">
      <c r="B60" s="1" t="s">
        <v>115</v>
      </c>
    </row>
  </sheetData>
  <sheetProtection/>
  <mergeCells count="8">
    <mergeCell ref="A33:G33"/>
    <mergeCell ref="A34:G34"/>
    <mergeCell ref="A35:G35"/>
    <mergeCell ref="A37:B37"/>
    <mergeCell ref="A5:B5"/>
    <mergeCell ref="A1:G1"/>
    <mergeCell ref="A2:G2"/>
    <mergeCell ref="A3:G3"/>
  </mergeCells>
  <printOptions/>
  <pageMargins left="0.5511811023622047" right="0.15748031496062992" top="0.07874015748031496" bottom="0.07874015748031496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cp:lastPrinted>2013-01-15T06:51:45Z</cp:lastPrinted>
  <dcterms:created xsi:type="dcterms:W3CDTF">2007-10-29T05:13:29Z</dcterms:created>
  <dcterms:modified xsi:type="dcterms:W3CDTF">2013-01-15T06:55:07Z</dcterms:modified>
  <cp:category/>
  <cp:version/>
  <cp:contentType/>
  <cp:contentStatus/>
</cp:coreProperties>
</file>